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66925"/>
  <mc:AlternateContent xmlns:mc="http://schemas.openxmlformats.org/markup-compatibility/2006">
    <mc:Choice Requires="x15">
      <x15ac:absPath xmlns:x15ac="http://schemas.microsoft.com/office/spreadsheetml/2010/11/ac" url="G:\Shared drives\CCSL\CompanyData\CLIENTS\MAP - OneVue\PHDs\20241231\"/>
    </mc:Choice>
  </mc:AlternateContent>
  <xr:revisionPtr revIDLastSave="0" documentId="13_ncr:1_{7FF37115-42F9-4922-8875-F4F5B33310C6}" xr6:coauthVersionLast="47" xr6:coauthVersionMax="47" xr10:uidLastSave="{00000000-0000-0000-0000-000000000000}"/>
  <bookViews>
    <workbookView xWindow="-120" yWindow="-120" windowWidth="29040" windowHeight="15840" tabRatio="772" xr2:uid="{00000000-000D-0000-FFFF-FFFF00000000}"/>
  </bookViews>
  <sheets>
    <sheet name="Explanatory Notes" sheetId="3" r:id="rId1"/>
    <sheet name="YourChoice Moderate Pens" sheetId="24" state="hidden" r:id="rId2"/>
    <sheet name="YourChoice Direct Cash Hub" sheetId="42" r:id="rId3"/>
    <sheet name="YourChoice Direct Managed Funds" sheetId="36" r:id="rId4"/>
    <sheet name="YourChoice Direct SMA" sheetId="37" r:id="rId5"/>
    <sheet name="YourChoice Direct Equities" sheetId="38" r:id="rId6"/>
  </sheets>
  <definedNames>
    <definedName name="_xlnm._FilterDatabase" localSheetId="2" hidden="1">'YourChoice Direct Cash Hub'!$A$32:$I$39</definedName>
    <definedName name="_xlnm._FilterDatabase" localSheetId="5" hidden="1">'YourChoice Direct Equities'!$A$32:$I$262</definedName>
    <definedName name="_xlnm._FilterDatabase" localSheetId="3" hidden="1">'YourChoice Direct Managed Funds'!$A$12:$I$468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4" l="1"/>
  <c r="C11" i="24"/>
  <c r="C12" i="24"/>
  <c r="C9" i="24"/>
  <c r="L63" i="24" l="1"/>
  <c r="L62" i="24"/>
  <c r="L61" i="24"/>
  <c r="L60" i="24"/>
  <c r="L51" i="24"/>
  <c r="L50" i="24"/>
  <c r="L49" i="24"/>
  <c r="L48" i="24"/>
  <c r="L47" i="24"/>
  <c r="L37" i="24"/>
  <c r="L36" i="24"/>
  <c r="L35" i="24"/>
  <c r="L34" i="24"/>
  <c r="L33" i="24"/>
  <c r="L22" i="24"/>
  <c r="L21" i="24"/>
  <c r="L20" i="24"/>
  <c r="L19" i="24"/>
  <c r="L18" i="24"/>
  <c r="L9" i="24"/>
  <c r="L8" i="24"/>
  <c r="H52" i="24"/>
  <c r="H62" i="24"/>
  <c r="H11" i="24"/>
  <c r="H67" i="24"/>
  <c r="H51" i="24"/>
  <c r="H20" i="24"/>
  <c r="H33" i="24"/>
  <c r="H37" i="24"/>
  <c r="H64" i="24"/>
  <c r="H18" i="24"/>
  <c r="H9" i="24"/>
  <c r="H36" i="24"/>
  <c r="H60" i="24"/>
  <c r="G69" i="24" l="1"/>
  <c r="A69" i="24"/>
  <c r="C67" i="24"/>
  <c r="C66" i="24"/>
  <c r="C65" i="24"/>
  <c r="C64" i="24"/>
  <c r="C63" i="24"/>
  <c r="C62" i="24"/>
  <c r="C61" i="24"/>
  <c r="C60" i="24"/>
  <c r="G55" i="24"/>
  <c r="A55" i="24"/>
  <c r="C54" i="24"/>
  <c r="C53" i="24"/>
  <c r="C52" i="24"/>
  <c r="C51" i="24"/>
  <c r="C50" i="24"/>
  <c r="C49" i="24"/>
  <c r="C48" i="24"/>
  <c r="C47" i="24"/>
  <c r="G42" i="24"/>
  <c r="A42" i="24"/>
  <c r="C41" i="24"/>
  <c r="C40" i="24"/>
  <c r="C39" i="24"/>
  <c r="C38" i="24"/>
  <c r="C37" i="24"/>
  <c r="C36" i="24"/>
  <c r="C35" i="24"/>
  <c r="C34" i="24"/>
  <c r="C33" i="24"/>
  <c r="G28" i="24"/>
  <c r="A28" i="24"/>
  <c r="C27" i="24"/>
  <c r="C26" i="24"/>
  <c r="C25" i="24"/>
  <c r="C24" i="24"/>
  <c r="C23" i="24"/>
  <c r="C22" i="24"/>
  <c r="C21" i="24"/>
  <c r="C20" i="24"/>
  <c r="C19" i="24"/>
  <c r="C18" i="24"/>
  <c r="A13" i="24"/>
  <c r="H23" i="24"/>
  <c r="H35" i="24"/>
  <c r="H10" i="24"/>
  <c r="H61" i="24"/>
  <c r="H49" i="24"/>
  <c r="H50" i="24"/>
  <c r="H27" i="24"/>
  <c r="H65" i="24"/>
  <c r="H40" i="24"/>
  <c r="H66" i="24"/>
  <c r="H63" i="24"/>
  <c r="H53" i="24"/>
  <c r="H21" i="24"/>
  <c r="H8" i="24"/>
  <c r="H47" i="24"/>
  <c r="H12" i="24"/>
  <c r="H34" i="24"/>
  <c r="H22" i="24"/>
  <c r="H26" i="24"/>
  <c r="H19" i="24"/>
  <c r="H24" i="24"/>
  <c r="H38" i="24"/>
  <c r="H41" i="24"/>
  <c r="H39" i="24"/>
  <c r="H48" i="24"/>
  <c r="H54" i="24"/>
  <c r="H25" i="24"/>
  <c r="G71" i="24" l="1"/>
  <c r="H55" i="24" l="1"/>
  <c r="H28" i="24"/>
  <c r="H42" i="24"/>
  <c r="H69" i="24"/>
  <c r="H13" i="24"/>
  <c r="H71" i="24" l="1"/>
  <c r="H74" i="24" l="1"/>
  <c r="H73" i="24"/>
  <c r="I68" i="24"/>
  <c r="I52" i="24"/>
  <c r="I12" i="24"/>
  <c r="I38" i="24"/>
  <c r="I39" i="24"/>
  <c r="I20" i="24"/>
  <c r="I63" i="24"/>
  <c r="I47" i="24"/>
  <c r="I41" i="24"/>
  <c r="I66" i="24"/>
  <c r="I49" i="24"/>
  <c r="I34" i="24"/>
  <c r="I53" i="24"/>
  <c r="I54" i="24"/>
  <c r="I24" i="24"/>
  <c r="I40" i="24"/>
  <c r="I51" i="24"/>
  <c r="I36" i="24"/>
  <c r="I37" i="24"/>
  <c r="I65" i="24"/>
  <c r="I33" i="24"/>
  <c r="I19" i="24"/>
  <c r="I23" i="24"/>
  <c r="I50" i="24"/>
  <c r="I10" i="24"/>
  <c r="I64" i="24"/>
  <c r="I60" i="24"/>
  <c r="I67" i="24"/>
  <c r="I25" i="24"/>
  <c r="I62" i="24"/>
  <c r="I22" i="24"/>
  <c r="I61" i="24"/>
  <c r="I18" i="24"/>
  <c r="I9" i="24"/>
  <c r="I48" i="24"/>
  <c r="I26" i="24"/>
  <c r="I11" i="24"/>
  <c r="I8" i="24"/>
  <c r="I21" i="24"/>
  <c r="I27" i="24"/>
  <c r="I35" i="24"/>
  <c r="I42" i="24" l="1"/>
  <c r="I13" i="24"/>
  <c r="I69" i="24"/>
  <c r="I28" i="24"/>
  <c r="I55" i="24"/>
  <c r="I71" i="24" l="1"/>
</calcChain>
</file>

<file path=xl/sharedStrings.xml><?xml version="1.0" encoding="utf-8"?>
<sst xmlns="http://schemas.openxmlformats.org/spreadsheetml/2006/main" count="4987" uniqueCount="950">
  <si>
    <t>Instructions: SRF 550 workings</t>
  </si>
  <si>
    <t>Column 2 or 6</t>
  </si>
  <si>
    <t>Column 4</t>
  </si>
  <si>
    <t>Column 10</t>
  </si>
  <si>
    <t>Portfolio Holdings Information for Investment option:</t>
  </si>
  <si>
    <t>Summary</t>
  </si>
  <si>
    <t xml:space="preserve">Asset type: </t>
  </si>
  <si>
    <t>Cash</t>
  </si>
  <si>
    <t xml:space="preserve">Managed: </t>
  </si>
  <si>
    <t>Externally</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</si>
  <si>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</si>
  <si>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</si>
  <si>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</si>
  <si>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</si>
  <si>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</si>
  <si>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</si>
  <si>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</si>
  <si>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</si>
  <si>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</si>
  <si>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</si>
  <si>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</si>
  <si>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</si>
  <si>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</si>
  <si>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Mercer Investments (Australia) Limited</t>
  </si>
  <si>
    <t>Mercer Growth Enhanced Passive</t>
  </si>
  <si>
    <t>NCL4407AU</t>
  </si>
  <si>
    <t>Australian Domicile</t>
  </si>
  <si>
    <t>Listed</t>
  </si>
  <si>
    <t>International Domicile</t>
  </si>
  <si>
    <t>Unlisted</t>
  </si>
  <si>
    <t>Equity</t>
  </si>
  <si>
    <t>Investment Asset Class Sector Type</t>
  </si>
  <si>
    <t>Property</t>
  </si>
  <si>
    <t>Infrastructure</t>
  </si>
  <si>
    <t>Grand Total</t>
  </si>
  <si>
    <t>Units held</t>
  </si>
  <si>
    <t>ASX</t>
  </si>
  <si>
    <t>Accent Group Limited</t>
  </si>
  <si>
    <t>AX1</t>
  </si>
  <si>
    <t>Adairs Limited</t>
  </si>
  <si>
    <t>ADH</t>
  </si>
  <si>
    <t>Mercer Conservative Growth Enhanced Passive</t>
  </si>
  <si>
    <t>Mercer Moderate Growth Enhanced Passive</t>
  </si>
  <si>
    <t>Mercer Passive Australian Shares Fund</t>
  </si>
  <si>
    <t>Mercer Passive International Shares</t>
  </si>
  <si>
    <t>Mercer Australian Shares</t>
  </si>
  <si>
    <t>Mercer International Shares</t>
  </si>
  <si>
    <t>Mercer Diversified Shares</t>
  </si>
  <si>
    <t>NA</t>
  </si>
  <si>
    <t>Mercer Australian Sovereign Bond</t>
  </si>
  <si>
    <t>NB</t>
  </si>
  <si>
    <t>Mercer Cash Fund - Cash Units</t>
  </si>
  <si>
    <t>Fixed Income Australian Listed</t>
  </si>
  <si>
    <t>Fixed Income Australian Unlisted</t>
  </si>
  <si>
    <t>Fixed Income International Listed</t>
  </si>
  <si>
    <t>Fixed Income International Unlisted</t>
  </si>
  <si>
    <t>Equity Australian Listed</t>
  </si>
  <si>
    <t>Equity Australian Unlisted</t>
  </si>
  <si>
    <t>Equity International Listed</t>
  </si>
  <si>
    <t>Equity Intenational Unlisted</t>
  </si>
  <si>
    <t>Property Australian Listed</t>
  </si>
  <si>
    <t>Property Australian Unlisted</t>
  </si>
  <si>
    <t>Property International Listed</t>
  </si>
  <si>
    <t>Property International Unlisted</t>
  </si>
  <si>
    <t>Infrastructure Australian Listed</t>
  </si>
  <si>
    <t>Infrastructure Australian Unlisted</t>
  </si>
  <si>
    <t>Infrastructure International Listed</t>
  </si>
  <si>
    <t>Infrastructure International Unlisted</t>
  </si>
  <si>
    <t>NCL1621AU</t>
  </si>
  <si>
    <t>NCL4286AU</t>
  </si>
  <si>
    <t>NCL0002AU</t>
  </si>
  <si>
    <t>NCL0004AU</t>
  </si>
  <si>
    <t>MIN0006AU</t>
  </si>
  <si>
    <t>MIN0015AU</t>
  </si>
  <si>
    <t>MIN0030AU</t>
  </si>
  <si>
    <t>MIN0008AU</t>
  </si>
  <si>
    <t>Match Rows</t>
  </si>
  <si>
    <t>EW</t>
  </si>
  <si>
    <t>Ralton Smaller Companies</t>
  </si>
  <si>
    <t>DNR Aust Eq High Conv</t>
  </si>
  <si>
    <t>EX20</t>
  </si>
  <si>
    <t>Betashares Australian Ex-20 Portfolio Di</t>
  </si>
  <si>
    <t>BBOZ</t>
  </si>
  <si>
    <t>BetaShares Australian Equities Strong Be</t>
  </si>
  <si>
    <t>C5</t>
  </si>
  <si>
    <t>NIK1854AU</t>
  </si>
  <si>
    <t>Nikko AM ARK Global Disruptive Innovation Fund</t>
  </si>
  <si>
    <t>C8</t>
  </si>
  <si>
    <t>AEF</t>
  </si>
  <si>
    <t>C9</t>
  </si>
  <si>
    <t>Australian Ethical Investment Limited</t>
  </si>
  <si>
    <t>AUG0018AU</t>
  </si>
  <si>
    <t>Australian Ethical Australian Shr WS</t>
  </si>
  <si>
    <t>CZ</t>
  </si>
  <si>
    <t>INR</t>
  </si>
  <si>
    <t>Ioneer Ltd</t>
  </si>
  <si>
    <t>IMA</t>
  </si>
  <si>
    <t>Image Resources NL</t>
  </si>
  <si>
    <t>MOAT</t>
  </si>
  <si>
    <t>Vaneck Vectors Morningstar Wide Moat Etf</t>
  </si>
  <si>
    <t>PE1</t>
  </si>
  <si>
    <t>Pengana Private Equity Trust</t>
  </si>
  <si>
    <t>WHT8435AU</t>
  </si>
  <si>
    <t>Hyperion Global Growth Companies B</t>
  </si>
  <si>
    <t>ER</t>
  </si>
  <si>
    <t>F4</t>
  </si>
  <si>
    <t>F5</t>
  </si>
  <si>
    <t>F6</t>
  </si>
  <si>
    <t>CMM</t>
  </si>
  <si>
    <t>Capricorn Metals Ltd</t>
  </si>
  <si>
    <t>CRED</t>
  </si>
  <si>
    <t>Betashares Austinvest Grade Corpbond ETF Exchange Traded F</t>
  </si>
  <si>
    <t>EMR</t>
  </si>
  <si>
    <t>Emerald Resources NL</t>
  </si>
  <si>
    <t>Pengana Capital Group Limited</t>
  </si>
  <si>
    <t>PPE</t>
  </si>
  <si>
    <t>People Infrastructure Ltd</t>
  </si>
  <si>
    <t>SGR</t>
  </si>
  <si>
    <t>The Star Entertainment Group Limited</t>
  </si>
  <si>
    <t>VBND</t>
  </si>
  <si>
    <t>Vanguard Global Ag Bond Index Hedged Etf Exchange Traded F</t>
  </si>
  <si>
    <t>BLK0012AU</t>
  </si>
  <si>
    <t>BlackRock Concentrated Industrial Share Fund-Class D</t>
  </si>
  <si>
    <t>FSF0500AU</t>
  </si>
  <si>
    <t>CFS FirstChoice Wholesale Moderate</t>
  </si>
  <si>
    <t>BILL</t>
  </si>
  <si>
    <t>IShares Core Cash Exchange Traded Fund</t>
  </si>
  <si>
    <t>IXJ</t>
  </si>
  <si>
    <t>Ishares Global healthcare ETF</t>
  </si>
  <si>
    <t>HBC0011AU</t>
  </si>
  <si>
    <t>Merlon Australian Share Income Fund</t>
  </si>
  <si>
    <t>MAQ0410AU</t>
  </si>
  <si>
    <t>Walter Scott Global Equity Fund</t>
  </si>
  <si>
    <t>MGE0001AU</t>
  </si>
  <si>
    <t>Magellan Global Fund</t>
  </si>
  <si>
    <t>MGE0002AU</t>
  </si>
  <si>
    <t>Magellan Infrastructure Fund</t>
  </si>
  <si>
    <t>MIA0001AU</t>
  </si>
  <si>
    <t>MFS - Global Equity Trust</t>
  </si>
  <si>
    <t>MIN0033AU</t>
  </si>
  <si>
    <t>PER0260AU</t>
  </si>
  <si>
    <t>Perpetual Diversified Income Fund</t>
  </si>
  <si>
    <t>VAN0001AU</t>
  </si>
  <si>
    <t>Vanguard Australian Fixed Interest Fund</t>
  </si>
  <si>
    <t>VAN0002AU</t>
  </si>
  <si>
    <t>Vanguard Australian Shares Index Fund</t>
  </si>
  <si>
    <t>VAN0003AU</t>
  </si>
  <si>
    <t>Vanguard International Shares Index Fund</t>
  </si>
  <si>
    <t>VAN0004AU</t>
  </si>
  <si>
    <t>Vanguard Australian Properties Securities Index Fund</t>
  </si>
  <si>
    <t>VAN0103AU</t>
  </si>
  <si>
    <t>Vanguard Hedged International Fixed Interest Fund</t>
  </si>
  <si>
    <t>VAN0104AU</t>
  </si>
  <si>
    <t>Vanguard High Yield Australian Shares Fund</t>
  </si>
  <si>
    <t>VAN0105AU</t>
  </si>
  <si>
    <t>Vanguard International Shares Index Fund (Hedged)</t>
  </si>
  <si>
    <t>VAN0109AU</t>
  </si>
  <si>
    <t>Vanguard Conservative Index Fund</t>
  </si>
  <si>
    <t>DNR Aust Eq Income</t>
  </si>
  <si>
    <t>AZJ</t>
  </si>
  <si>
    <t>Aurizon Holdings Limited</t>
  </si>
  <si>
    <t>BCI</t>
  </si>
  <si>
    <t>BC Iron Limited</t>
  </si>
  <si>
    <t>BHP</t>
  </si>
  <si>
    <t>BHP Group Limited</t>
  </si>
  <si>
    <t>Proactive Balanced</t>
  </si>
  <si>
    <t>AAC</t>
  </si>
  <si>
    <t>Australian Agricultural Co</t>
  </si>
  <si>
    <t>AIA</t>
  </si>
  <si>
    <t>Auckland Intl Airport Ltd</t>
  </si>
  <si>
    <t>ALK</t>
  </si>
  <si>
    <t>Alkane Resources Limited</t>
  </si>
  <si>
    <t>ALL</t>
  </si>
  <si>
    <t>Aristocrat Leisure Limited</t>
  </si>
  <si>
    <t>AMC</t>
  </si>
  <si>
    <t>Amcor Ltd</t>
  </si>
  <si>
    <t>AMP</t>
  </si>
  <si>
    <t>AMP Limited</t>
  </si>
  <si>
    <t>ANN</t>
  </si>
  <si>
    <t>Ansell Ltd</t>
  </si>
  <si>
    <t>ANZ</t>
  </si>
  <si>
    <t>ANZ Banking Group</t>
  </si>
  <si>
    <t>APA</t>
  </si>
  <si>
    <t>APA Group</t>
  </si>
  <si>
    <t>ASX Limited</t>
  </si>
  <si>
    <t>ERA</t>
  </si>
  <si>
    <t>Energy Resources of Aust Ltd</t>
  </si>
  <si>
    <t>EVN</t>
  </si>
  <si>
    <t>EVOLUTION MINING LIMITED</t>
  </si>
  <si>
    <t>FBU</t>
  </si>
  <si>
    <t>Fletcher Building Ltd</t>
  </si>
  <si>
    <t>FLT</t>
  </si>
  <si>
    <t>Flight Centre Travel Group Ltd</t>
  </si>
  <si>
    <t>BPT</t>
  </si>
  <si>
    <t>Beach Petroleum Limited</t>
  </si>
  <si>
    <t>CDA</t>
  </si>
  <si>
    <t>Codan Limited</t>
  </si>
  <si>
    <t>CGF</t>
  </si>
  <si>
    <t>Challenger Limited</t>
  </si>
  <si>
    <t>CMW</t>
  </si>
  <si>
    <t>Cromwell Property Group Stapled Securiti</t>
  </si>
  <si>
    <t>CSL</t>
  </si>
  <si>
    <t>CSL Limited</t>
  </si>
  <si>
    <t>CTD</t>
  </si>
  <si>
    <t>Corporate Travel Management Limited</t>
  </si>
  <si>
    <t>MIN</t>
  </si>
  <si>
    <t>Mineral Resources Limited</t>
  </si>
  <si>
    <t>FMG</t>
  </si>
  <si>
    <t>Fortescue Metals Group Ltd</t>
  </si>
  <si>
    <t>GEM</t>
  </si>
  <si>
    <t>G8 Education Limited</t>
  </si>
  <si>
    <t>GMG</t>
  </si>
  <si>
    <t>Goodman Group Stapled Securities</t>
  </si>
  <si>
    <t>GPT</t>
  </si>
  <si>
    <t>GPT Group</t>
  </si>
  <si>
    <t>IGO</t>
  </si>
  <si>
    <t>Independence Group NL</t>
  </si>
  <si>
    <t>ILU</t>
  </si>
  <si>
    <t>Iluka Resources Limited</t>
  </si>
  <si>
    <t>INA</t>
  </si>
  <si>
    <t>Ingenia Communities Group</t>
  </si>
  <si>
    <t>IPL</t>
  </si>
  <si>
    <t>Incitec Pivot Limited</t>
  </si>
  <si>
    <t>JBH</t>
  </si>
  <si>
    <t>Jb Hi-Fi</t>
  </si>
  <si>
    <t>LLC</t>
  </si>
  <si>
    <t>Lend Lease Group</t>
  </si>
  <si>
    <t>LYC</t>
  </si>
  <si>
    <t>Lynas Corporation Limited</t>
  </si>
  <si>
    <t>MFG</t>
  </si>
  <si>
    <t>Magellan Financial Group Ltd</t>
  </si>
  <si>
    <t>MGR</t>
  </si>
  <si>
    <t>Mirvac Group - Mirvac Stapled Security</t>
  </si>
  <si>
    <t>RRL</t>
  </si>
  <si>
    <t>Regis Resources Limited</t>
  </si>
  <si>
    <t>RSG</t>
  </si>
  <si>
    <t>Resolute Mining Limited</t>
  </si>
  <si>
    <t>MSB</t>
  </si>
  <si>
    <t>Mesoblast Limited</t>
  </si>
  <si>
    <t>MTS</t>
  </si>
  <si>
    <t>Metcash Ltd</t>
  </si>
  <si>
    <t>MYR</t>
  </si>
  <si>
    <t>Myer Holdings Limited</t>
  </si>
  <si>
    <t>NST</t>
  </si>
  <si>
    <t>Northern Star Resources Ltd</t>
  </si>
  <si>
    <t>NXT</t>
  </si>
  <si>
    <t>Nextdc Limited</t>
  </si>
  <si>
    <t>ORG</t>
  </si>
  <si>
    <t>Origin Energy Limited</t>
  </si>
  <si>
    <t>PDN</t>
  </si>
  <si>
    <t>Paladin Energy Ltd</t>
  </si>
  <si>
    <t>PMV</t>
  </si>
  <si>
    <t>Premier Investments Limited</t>
  </si>
  <si>
    <t>QAN</t>
  </si>
  <si>
    <t>Qantas Airways Ltd</t>
  </si>
  <si>
    <t>QBE</t>
  </si>
  <si>
    <t>QBE Insurance Group Ltd</t>
  </si>
  <si>
    <t>RHC</t>
  </si>
  <si>
    <t>Ramsay Health Care</t>
  </si>
  <si>
    <t>RIO</t>
  </si>
  <si>
    <t>Rio Tinto Limited</t>
  </si>
  <si>
    <t>RMD</t>
  </si>
  <si>
    <t>ResMed Inc</t>
  </si>
  <si>
    <t>WBC</t>
  </si>
  <si>
    <t>Westpac Banking Corporation</t>
  </si>
  <si>
    <t>WES</t>
  </si>
  <si>
    <t>Wesfarmers Ltd</t>
  </si>
  <si>
    <t>SGP</t>
  </si>
  <si>
    <t>Stockland Stapled Securities</t>
  </si>
  <si>
    <t>SHL</t>
  </si>
  <si>
    <t>Sonic Healthcare Limited</t>
  </si>
  <si>
    <t>SLX</t>
  </si>
  <si>
    <t>Silex Systems Ltd</t>
  </si>
  <si>
    <t>SPL</t>
  </si>
  <si>
    <t>Starpharma Holdings Limited</t>
  </si>
  <si>
    <t>STO</t>
  </si>
  <si>
    <t>Santos Ltd</t>
  </si>
  <si>
    <t>SYR</t>
  </si>
  <si>
    <t>Syrah Resources Limited</t>
  </si>
  <si>
    <t>TAH</t>
  </si>
  <si>
    <t>Tabcorp Hldgs Ltd</t>
  </si>
  <si>
    <t>TCL</t>
  </si>
  <si>
    <t>Transurban Group</t>
  </si>
  <si>
    <t>TLS</t>
  </si>
  <si>
    <t>Telstra Corporation</t>
  </si>
  <si>
    <t>TWE</t>
  </si>
  <si>
    <t>Treasury Wine Estates Limited</t>
  </si>
  <si>
    <t>YCBB</t>
  </si>
  <si>
    <t>BetaShares Balanced ETF Portfolio</t>
  </si>
  <si>
    <t>YCBH</t>
  </si>
  <si>
    <t>BetaShares High Growth ETF Portfolio</t>
  </si>
  <si>
    <t>WHC</t>
  </si>
  <si>
    <t>Whitehaven Coal Ltd</t>
  </si>
  <si>
    <t>VGS</t>
  </si>
  <si>
    <t>Vanguard MSCI Index International Shares</t>
  </si>
  <si>
    <t>V1</t>
  </si>
  <si>
    <t>V2</t>
  </si>
  <si>
    <t>V3</t>
  </si>
  <si>
    <t>V4</t>
  </si>
  <si>
    <t>APX</t>
  </si>
  <si>
    <t>Appen Limited</t>
  </si>
  <si>
    <t>LAZ0022AU</t>
  </si>
  <si>
    <t>Lazard Australian Diversified Income Fund</t>
  </si>
  <si>
    <t>CSA0131AU</t>
  </si>
  <si>
    <t>Aberdeen Australian Small Companies Fund</t>
  </si>
  <si>
    <t>CSA0038AU</t>
  </si>
  <si>
    <t>Bentham Wholesale Global Income Fund</t>
  </si>
  <si>
    <t>CSA0102AU</t>
  </si>
  <si>
    <t>Bentham Wholesale High Yield Fund</t>
  </si>
  <si>
    <t>RFA0025AU</t>
  </si>
  <si>
    <t>BT Wholesale Ethical Share Fund</t>
  </si>
  <si>
    <t>MVA</t>
  </si>
  <si>
    <t>Market Vectors Australian Property ETF</t>
  </si>
  <si>
    <t>MVS</t>
  </si>
  <si>
    <t>Vaneck Vector Small Cap Dividend Payers</t>
  </si>
  <si>
    <t>SLT2171AU</t>
  </si>
  <si>
    <t>W2</t>
  </si>
  <si>
    <t>Nanuk New World Fund</t>
  </si>
  <si>
    <t>PLA0004AU</t>
  </si>
  <si>
    <t>Platinum Asia Fund</t>
  </si>
  <si>
    <t>QUAL</t>
  </si>
  <si>
    <t>MRKT VECTORS MSCI WRLD EX AUS QLTY ETF</t>
  </si>
  <si>
    <t>FSF0978AU</t>
  </si>
  <si>
    <t>Realindex RAFI Australian Small Companies - Class A - W/S</t>
  </si>
  <si>
    <t>WFM Australian Share</t>
  </si>
  <si>
    <t>WFM Income</t>
  </si>
  <si>
    <t>WFM Emerging Leaders</t>
  </si>
  <si>
    <t>PLA0101AU</t>
  </si>
  <si>
    <t>Platinum International Technology Fund</t>
  </si>
  <si>
    <t>WFM International Share</t>
  </si>
  <si>
    <t>IOF0145AU</t>
  </si>
  <si>
    <t>Henderson Tactical Income</t>
  </si>
  <si>
    <t>PSZ1</t>
  </si>
  <si>
    <t>Pearl Australian Share</t>
  </si>
  <si>
    <t>PSZ2</t>
  </si>
  <si>
    <t>Pearl Income</t>
  </si>
  <si>
    <t>PSZ3</t>
  </si>
  <si>
    <t>Pearl Emerging Leaders</t>
  </si>
  <si>
    <t>PSZ4</t>
  </si>
  <si>
    <t>PSW1</t>
  </si>
  <si>
    <t>Pearl International Share</t>
  </si>
  <si>
    <t>VAN0005AU</t>
  </si>
  <si>
    <t>Vanguard Emerging Markets Share Index Fund</t>
  </si>
  <si>
    <t>SLT2562AU</t>
  </si>
  <si>
    <t>Smarter Money Long-Short Credit Fund</t>
  </si>
  <si>
    <t>HOW0121AU</t>
  </si>
  <si>
    <t>Alphinity Wholesale Socially Responsible Share</t>
  </si>
  <si>
    <t>NCL0008AU</t>
  </si>
  <si>
    <t>Mercer Passive Emerging Markets Shares Fund</t>
  </si>
  <si>
    <t>NCL0012AU</t>
  </si>
  <si>
    <t>Mercer Passive Global Listed Infrastructure Fund</t>
  </si>
  <si>
    <t>NCL0006AU</t>
  </si>
  <si>
    <t>Mercer Passive Hedged International Shares Fund</t>
  </si>
  <si>
    <t>ETL0490AU</t>
  </si>
  <si>
    <t>L1 Capital Long Short Retail</t>
  </si>
  <si>
    <t>BFL0004AU</t>
  </si>
  <si>
    <t>Bennelong Ex-20 Australian Equities Fund</t>
  </si>
  <si>
    <t>WHT0015AU</t>
  </si>
  <si>
    <t>Resolution Capital Global Property Securities Sec Fnd-cl A</t>
  </si>
  <si>
    <t>MP1</t>
  </si>
  <si>
    <t>Megaport Limited</t>
  </si>
  <si>
    <t>NDQ</t>
  </si>
  <si>
    <t>Betashares Nasdaq 100 Etf Exchange Trade</t>
  </si>
  <si>
    <t>SBC0811AU</t>
  </si>
  <si>
    <t>UBS Cash Fund</t>
  </si>
  <si>
    <t>IOF0045AU</t>
  </si>
  <si>
    <t>Antipodes Global Fund - Class P</t>
  </si>
  <si>
    <t>MAQ0441AU</t>
  </si>
  <si>
    <t>Premium China Fund</t>
  </si>
  <si>
    <t>FID0021AU</t>
  </si>
  <si>
    <t>Fidelity Australian Opportunities Fund</t>
  </si>
  <si>
    <t>MIN0013AU</t>
  </si>
  <si>
    <t>Mercer Growth</t>
  </si>
  <si>
    <t>TNE</t>
  </si>
  <si>
    <t>Technology One Limited</t>
  </si>
  <si>
    <t>NCL0010AU</t>
  </si>
  <si>
    <t>Mercer Passive Global Listed Property</t>
  </si>
  <si>
    <t>MIN0031AU</t>
  </si>
  <si>
    <t>Mercer Australian Inflation Plus</t>
  </si>
  <si>
    <t>MIN0082AU</t>
  </si>
  <si>
    <t>Mercer Emerging Markets Debt</t>
  </si>
  <si>
    <t>MIN0032AU</t>
  </si>
  <si>
    <t>Mercer Global Credit Fund</t>
  </si>
  <si>
    <t>MIN0028AU</t>
  </si>
  <si>
    <t>Mercer Global Sovereign Bond Fund</t>
  </si>
  <si>
    <t>IML0005AU</t>
  </si>
  <si>
    <t>IML Equity Income</t>
  </si>
  <si>
    <t>MAQ0842AU</t>
  </si>
  <si>
    <t>Charter Hall Direct Office Wholesale A</t>
  </si>
  <si>
    <t>SLC</t>
  </si>
  <si>
    <t>Superloop Limited</t>
  </si>
  <si>
    <t>VSO</t>
  </si>
  <si>
    <t>Vanguard MSCI Aus Small Comp Index ETF</t>
  </si>
  <si>
    <t>KGN</t>
  </si>
  <si>
    <t>Kogan Ltd</t>
  </si>
  <si>
    <t>ACDC</t>
  </si>
  <si>
    <t>ETFS Battery Tech &amp; Lithium ETF</t>
  </si>
  <si>
    <t>ATEC</t>
  </si>
  <si>
    <t>BetaShares S&amp;P/ASX Australian Technology ETF</t>
  </si>
  <si>
    <t>HBRD</t>
  </si>
  <si>
    <t>Betashares Active Australian Hybrids Fun</t>
  </si>
  <si>
    <t>IDX</t>
  </si>
  <si>
    <t>Integral Diagnostics Limited</t>
  </si>
  <si>
    <t>Z7</t>
  </si>
  <si>
    <t>BBUS</t>
  </si>
  <si>
    <t>BetaShares US Equities Strong Bear Hedge Fund - Cr</t>
  </si>
  <si>
    <t>CIA</t>
  </si>
  <si>
    <t>Champion Iron Limited</t>
  </si>
  <si>
    <t>CIP</t>
  </si>
  <si>
    <t>Centuria Industrial REIT</t>
  </si>
  <si>
    <t>CLW</t>
  </si>
  <si>
    <t>Charter Hall Long Wale Reit</t>
  </si>
  <si>
    <t>CWY</t>
  </si>
  <si>
    <t>Cleanaway Waste Management Limited</t>
  </si>
  <si>
    <t>FAIR</t>
  </si>
  <si>
    <t>Betashares Aus Sustainability Leader Etf</t>
  </si>
  <si>
    <t>SMR</t>
  </si>
  <si>
    <t>Stanmore Coal Limited</t>
  </si>
  <si>
    <t>IJR</t>
  </si>
  <si>
    <t>iShares S&amp;P Small-Cap ETF</t>
  </si>
  <si>
    <t>IZZ</t>
  </si>
  <si>
    <t>Ishares China Large-Cap Etf Chess Depositary 1:1 Ishchina</t>
  </si>
  <si>
    <t>OOO</t>
  </si>
  <si>
    <t>Betashares Crude Oil Index ETF-CURR Hedged</t>
  </si>
  <si>
    <t>QAU</t>
  </si>
  <si>
    <t>Betashares Gold Bullion Etf - Currency Hedged</t>
  </si>
  <si>
    <t>QFN</t>
  </si>
  <si>
    <t>Betashares S&amp;P/ASX 200 Fin Sector ETF</t>
  </si>
  <si>
    <t>QUS</t>
  </si>
  <si>
    <t>Betashares FTSE RAFI U.S. 1000 ETF</t>
  </si>
  <si>
    <t>RMS</t>
  </si>
  <si>
    <t>Ramelius Resources Limited</t>
  </si>
  <si>
    <t>MIN0037AU</t>
  </si>
  <si>
    <t>Mercer Emerging Markets Share</t>
  </si>
  <si>
    <t>ETL4654AU</t>
  </si>
  <si>
    <t>Allan Gray Australia Balanced</t>
  </si>
  <si>
    <t>HACK</t>
  </si>
  <si>
    <t>Betashares Global Cyber Security ETF</t>
  </si>
  <si>
    <t>YSGF</t>
  </si>
  <si>
    <t>JBWere Listed Fixed Income</t>
  </si>
  <si>
    <t>WGX</t>
  </si>
  <si>
    <t>Westgold Resources Limited</t>
  </si>
  <si>
    <t>YAL</t>
  </si>
  <si>
    <t>Yancoal Australia Limited</t>
  </si>
  <si>
    <t>ETL0060AU</t>
  </si>
  <si>
    <t>Allan Gray Australia Equity A</t>
  </si>
  <si>
    <t>ETL0071AU</t>
  </si>
  <si>
    <t>T. Rowe Price Global Equity</t>
  </si>
  <si>
    <t>ETL0273AU</t>
  </si>
  <si>
    <t>Allan Gray Australia Stable</t>
  </si>
  <si>
    <t>ETL0349AU</t>
  </si>
  <si>
    <t>Allan Gray Australia Equity B</t>
  </si>
  <si>
    <t>SBC0007AU</t>
  </si>
  <si>
    <t>UBS Diversified Fixed Income Fund</t>
  </si>
  <si>
    <t>WHT0012AU</t>
  </si>
  <si>
    <t>Solaris Core Australian Equity</t>
  </si>
  <si>
    <t>MAQ0443AU</t>
  </si>
  <si>
    <t>Macquarie High Conviction</t>
  </si>
  <si>
    <t>MLC0398AU</t>
  </si>
  <si>
    <t>MLC Wholesale Horizon 3 Conservative Growth Portfolio</t>
  </si>
  <si>
    <t>HJPN</t>
  </si>
  <si>
    <t>Betashares Wisdomtree Japan Etf - Curren</t>
  </si>
  <si>
    <t>COL</t>
  </si>
  <si>
    <t>Coles Group Limited.</t>
  </si>
  <si>
    <t>MICH</t>
  </si>
  <si>
    <t>Magellan Infrastructure Fund (Currency H</t>
  </si>
  <si>
    <t>MIN0016AU</t>
  </si>
  <si>
    <t>Mercer Hedged International Shares</t>
  </si>
  <si>
    <t>MIN0023AU</t>
  </si>
  <si>
    <t>Mercer Global Listed Property</t>
  </si>
  <si>
    <t>FBR</t>
  </si>
  <si>
    <t>FBR Limited</t>
  </si>
  <si>
    <t>EOS</t>
  </si>
  <si>
    <t>Electro Optic Systems Holdings Limited</t>
  </si>
  <si>
    <t>VDBA</t>
  </si>
  <si>
    <t>Vanguard Diversified Balanced Index Et</t>
  </si>
  <si>
    <t>VGE</t>
  </si>
  <si>
    <t>Vanguard Ftse Emerging Markets Share ETF</t>
  </si>
  <si>
    <t>BUB</t>
  </si>
  <si>
    <t>BUBS Australia Limited</t>
  </si>
  <si>
    <t>CQE</t>
  </si>
  <si>
    <t>Charter Hall Education Trust Units Fully</t>
  </si>
  <si>
    <t>MAQ0464AU</t>
  </si>
  <si>
    <t>Arrowstreet Global Equity</t>
  </si>
  <si>
    <t>CAN</t>
  </si>
  <si>
    <t>Cann Group Limited</t>
  </si>
  <si>
    <t>MXT</t>
  </si>
  <si>
    <t>Mcp Master Income Trust Ordinary Units F</t>
  </si>
  <si>
    <t>MOT</t>
  </si>
  <si>
    <t>Mcp Income Opportunities Trust Ordinary</t>
  </si>
  <si>
    <t>PIM0028AU</t>
  </si>
  <si>
    <t>DNR Australian Equities High Conviction</t>
  </si>
  <si>
    <t>BGL0105AU</t>
  </si>
  <si>
    <t>BlackRock Indexed Australian Bond Fund</t>
  </si>
  <si>
    <t>A200</t>
  </si>
  <si>
    <t>Betashares Australia 200 ETF Exchange Tr</t>
  </si>
  <si>
    <t>YCLC</t>
  </si>
  <si>
    <t>Lonsec Core</t>
  </si>
  <si>
    <t>Z1P</t>
  </si>
  <si>
    <t>Zip Co Limited.</t>
  </si>
  <si>
    <t>ETL0114AU</t>
  </si>
  <si>
    <t>PIMCO Global CreditLOCATION AUSTRALIAN D</t>
  </si>
  <si>
    <t>MIN0012AU</t>
  </si>
  <si>
    <t>Mercer High Growth</t>
  </si>
  <si>
    <t>AD8</t>
  </si>
  <si>
    <t>Audinate Group Limited</t>
  </si>
  <si>
    <t>VAF</t>
  </si>
  <si>
    <t>Vanguard Australian Fixed Int Index ETF</t>
  </si>
  <si>
    <t>VAP</t>
  </si>
  <si>
    <t>Vngd Aus Prop Sec ETF Units</t>
  </si>
  <si>
    <t>VAS</t>
  </si>
  <si>
    <t>Vanguard Australian Shares Index ETF</t>
  </si>
  <si>
    <t>GDX</t>
  </si>
  <si>
    <t>Vaneck Vectors Gold Miners ETF</t>
  </si>
  <si>
    <t>PRN</t>
  </si>
  <si>
    <t>Perenti Global LimiteD</t>
  </si>
  <si>
    <t>PIC9659AU</t>
  </si>
  <si>
    <t>Pimco TRENDS Managed Futures Strategy</t>
  </si>
  <si>
    <t>PET</t>
  </si>
  <si>
    <t>Phoslock Environmental Technologies Limi</t>
  </si>
  <si>
    <t>FID0026AU</t>
  </si>
  <si>
    <t>Fidelity Future Leaders</t>
  </si>
  <si>
    <t>AMP1179AU</t>
  </si>
  <si>
    <t>AMP Capital Core Infrastructure A</t>
  </si>
  <si>
    <t>HOW0098AU</t>
  </si>
  <si>
    <t>Ardea Real Outcome</t>
  </si>
  <si>
    <t>BOND</t>
  </si>
  <si>
    <t>SPDR S&amp;P/ASX Australian Bond ETF</t>
  </si>
  <si>
    <t>IAA</t>
  </si>
  <si>
    <t>iShares S&amp;P Asia 50</t>
  </si>
  <si>
    <t>ILC</t>
  </si>
  <si>
    <t>ISHARES S&amp;P/ASX 20</t>
  </si>
  <si>
    <t>IVV</t>
  </si>
  <si>
    <t>iShares S&amp;P500</t>
  </si>
  <si>
    <t>LAZ0014AU</t>
  </si>
  <si>
    <t>Lazard Global Listed Infrastructure Fund</t>
  </si>
  <si>
    <t>SSB0126AU</t>
  </si>
  <si>
    <t>Legg Mason Batterymarch Global Equity Trust - Class A</t>
  </si>
  <si>
    <t>SSB0128AU</t>
  </si>
  <si>
    <t>Legg Mason Property Securities Trust - Class A</t>
  </si>
  <si>
    <t>SSB0122AU</t>
  </si>
  <si>
    <t>Legg Mason Western Asset Australian Bond Trust - Class A</t>
  </si>
  <si>
    <t>VEU</t>
  </si>
  <si>
    <t>Vanguard All-World Ex-US Shares Index ET</t>
  </si>
  <si>
    <t>VHY</t>
  </si>
  <si>
    <t>VANGUARD AUSTRALIAN SHARES HIGH YIELD ET</t>
  </si>
  <si>
    <t>VTS</t>
  </si>
  <si>
    <t>VANGUARD US TOTAL MKT SHARES INDEX ETF</t>
  </si>
  <si>
    <t>BFL0001AU</t>
  </si>
  <si>
    <t>Bennelong Australian Equity Fund</t>
  </si>
  <si>
    <t>BNT0003AU</t>
  </si>
  <si>
    <t>Hyperion Australian Growth Companies</t>
  </si>
  <si>
    <t>BNT0101AU</t>
  </si>
  <si>
    <t>Hyperion Small Growth Companies</t>
  </si>
  <si>
    <t>CRE0014AU</t>
  </si>
  <si>
    <t>YBR Smarter Money (Platform Units)</t>
  </si>
  <si>
    <t>FID0008AU</t>
  </si>
  <si>
    <t>Fidelity Australian Equities Fund</t>
  </si>
  <si>
    <t>IML0002AU</t>
  </si>
  <si>
    <t>IML Australian Share Fund</t>
  </si>
  <si>
    <t>LAZ0012AU</t>
  </si>
  <si>
    <t>Lazard Freres Global Small Caps Trust - W</t>
  </si>
  <si>
    <t>FSF0454AU</t>
  </si>
  <si>
    <t>CFS Wholesale Global Property Securities Fund</t>
  </si>
  <si>
    <t>S32</t>
  </si>
  <si>
    <t>South32 Limited</t>
  </si>
  <si>
    <t>IJP</t>
  </si>
  <si>
    <t>iShares MSCI Japan</t>
  </si>
  <si>
    <t>MAQ0079AU</t>
  </si>
  <si>
    <t>Arrowstreet Global Equity Fund (Hedged)</t>
  </si>
  <si>
    <t>MAQ0404AU</t>
  </si>
  <si>
    <t>IFP Global Franchise Fund</t>
  </si>
  <si>
    <t>ETL0041AU</t>
  </si>
  <si>
    <t>MFS Fully Hedged Global Equity Trust</t>
  </si>
  <si>
    <t>PER0270AU</t>
  </si>
  <si>
    <t>Pengana Emerging Companies Fund</t>
  </si>
  <si>
    <t>PER0048AU</t>
  </si>
  <si>
    <t>Perpetual Wholesale Smaller Companies Fund</t>
  </si>
  <si>
    <t>ETL0016AU</t>
  </si>
  <si>
    <t>PIMCO EQT Wholesale Diversified Fixed Interest Fund</t>
  </si>
  <si>
    <t>ETL0018AU</t>
  </si>
  <si>
    <t>PIMCO EQT Wholesale Global Bond Fund</t>
  </si>
  <si>
    <t>PMC0100AU</t>
  </si>
  <si>
    <t>PM Capital Absolute Performance Fund</t>
  </si>
  <si>
    <t>UBS0004AU</t>
  </si>
  <si>
    <t>UBS Australian Small Companies Fund</t>
  </si>
  <si>
    <t>VAN0106AU</t>
  </si>
  <si>
    <t>Vanguard Int Credit Sec Index Fund (hedged)</t>
  </si>
  <si>
    <t>ZUR0064AU</t>
  </si>
  <si>
    <t>Zurich Investments Australian Property Securities Fund</t>
  </si>
  <si>
    <t>AAA</t>
  </si>
  <si>
    <t>Betashares Australian High Interest ETF</t>
  </si>
  <si>
    <t>ASC0003AU</t>
  </si>
  <si>
    <t>Smallco Broadcap Fund</t>
  </si>
  <si>
    <t>CRM0008AU</t>
  </si>
  <si>
    <t>Cromwell Phoenix Property Securities Fund</t>
  </si>
  <si>
    <t>PLA0002AU</t>
  </si>
  <si>
    <t>Platinum International Fund</t>
  </si>
  <si>
    <t>Fat Prophets Small and Mid Cap</t>
  </si>
  <si>
    <t>Fat Prophets Concentrated</t>
  </si>
  <si>
    <t>Fat Prophets Australian Share Income Portfolio</t>
  </si>
  <si>
    <t>GOLD</t>
  </si>
  <si>
    <t>Etfs Metal Securities Australia Limited.</t>
  </si>
  <si>
    <t>IMM</t>
  </si>
  <si>
    <t>Immutep Limited</t>
  </si>
  <si>
    <t>BKW</t>
  </si>
  <si>
    <t>Brickworks Limited</t>
  </si>
  <si>
    <t>SCG</t>
  </si>
  <si>
    <t>Scentre Group</t>
  </si>
  <si>
    <t>CDM</t>
  </si>
  <si>
    <t>Cadence Capital Limited</t>
  </si>
  <si>
    <t>WFM US &amp; International ETF MDA</t>
  </si>
  <si>
    <t>WFS0377AU</t>
  </si>
  <si>
    <t>BT Wholesale Enhanced Cash Fund</t>
  </si>
  <si>
    <t>WFM Australian Share ETF MDA</t>
  </si>
  <si>
    <t>WFM Income ETF MDA</t>
  </si>
  <si>
    <t>WFM Australian Share LIC MDA</t>
  </si>
  <si>
    <t>PLS</t>
  </si>
  <si>
    <t>Pilbara Min Ltd</t>
  </si>
  <si>
    <t>NIC</t>
  </si>
  <si>
    <t>Nickel Mines Limited</t>
  </si>
  <si>
    <t>MVW</t>
  </si>
  <si>
    <t>Market Vectors Aus Equal Weight ETF</t>
  </si>
  <si>
    <t>MGE0006AU</t>
  </si>
  <si>
    <t>Magellan Infrastructure Fund (Unhedged)</t>
  </si>
  <si>
    <t>MAL0018AU</t>
  </si>
  <si>
    <t>BLACKROCK GLOBAL ALLOCATION AUSTRALIAN D</t>
  </si>
  <si>
    <t>WHT0039AU</t>
  </si>
  <si>
    <t>Plato Australian Shares Income Fund</t>
  </si>
  <si>
    <t>ACM0006AU</t>
  </si>
  <si>
    <t>AllianceBernstein Managed Volatility Equity Fund</t>
  </si>
  <si>
    <t>MQG</t>
  </si>
  <si>
    <t>Macquarie Group Limited</t>
  </si>
  <si>
    <t>AAP0007AU</t>
  </si>
  <si>
    <t>Ausbil MicroCap</t>
  </si>
  <si>
    <t>WFM International ETF MDA</t>
  </si>
  <si>
    <t>APN0008AU</t>
  </si>
  <si>
    <t>APN AREIT Fund</t>
  </si>
  <si>
    <t>RFF</t>
  </si>
  <si>
    <t>Rural Funds Group</t>
  </si>
  <si>
    <t>GOR</t>
  </si>
  <si>
    <t>GOLD ROAD RESOURCES LIMITED</t>
  </si>
  <si>
    <t>VAN0018AU</t>
  </si>
  <si>
    <t>Vanguard International Property Secs Index</t>
  </si>
  <si>
    <t>VAN0111AU</t>
  </si>
  <si>
    <t>Vanguard High Growth Index Fund w/s</t>
  </si>
  <si>
    <t>COR0001AU</t>
  </si>
  <si>
    <t>Cor Capital Fund</t>
  </si>
  <si>
    <t>VAN0110AU</t>
  </si>
  <si>
    <t>Vanguard Growth Index Fund w/s</t>
  </si>
  <si>
    <t>VAN0108AU</t>
  </si>
  <si>
    <t>Vanguard Balanced Index fund w/s</t>
  </si>
  <si>
    <t>LTC0002AU</t>
  </si>
  <si>
    <t>La Trobe Pooled Mortgages - Platform Class</t>
  </si>
  <si>
    <t>MLC0265AU</t>
  </si>
  <si>
    <t>MLC Wholesale Horizon 5 Growth Portfolio (Wholesale)</t>
  </si>
  <si>
    <t>MLC0260AU</t>
  </si>
  <si>
    <t>MLC Wholesale Horizon 4 Balanced</t>
  </si>
  <si>
    <t>MVP</t>
  </si>
  <si>
    <t>Medical Developments International Limit</t>
  </si>
  <si>
    <t>DDR</t>
  </si>
  <si>
    <t>Dicker Data Limited</t>
  </si>
  <si>
    <t>GEAR</t>
  </si>
  <si>
    <t>Beatshares Geared Equity AEF ETF Units</t>
  </si>
  <si>
    <t>BAP</t>
  </si>
  <si>
    <t>Burson Group Limited</t>
  </si>
  <si>
    <t>BBN</t>
  </si>
  <si>
    <t>Baby Bunting Group Limited</t>
  </si>
  <si>
    <t>FID0015AU</t>
  </si>
  <si>
    <t>Fidelity India Fund</t>
  </si>
  <si>
    <t>AMI</t>
  </si>
  <si>
    <t>Aurelia Metals Limited</t>
  </si>
  <si>
    <t>ASB</t>
  </si>
  <si>
    <t>Austal Limited</t>
  </si>
  <si>
    <t>AUB</t>
  </si>
  <si>
    <t>Austbrokers Holdings Limited</t>
  </si>
  <si>
    <t>BGL</t>
  </si>
  <si>
    <t>Bellevue Gold Ltd</t>
  </si>
  <si>
    <t>BOC</t>
  </si>
  <si>
    <t>Bougainville Copper Limited 1K</t>
  </si>
  <si>
    <t>NEC</t>
  </si>
  <si>
    <t>Nine Entertainment Co. Holdings Limited</t>
  </si>
  <si>
    <t>NHC</t>
  </si>
  <si>
    <t>New Hope Corporation Limited</t>
  </si>
  <si>
    <t>NSR</t>
  </si>
  <si>
    <t>National Storage Reit Stapled</t>
  </si>
  <si>
    <t>NTU</t>
  </si>
  <si>
    <t>Northern Minerals Limited</t>
  </si>
  <si>
    <t>FPH</t>
  </si>
  <si>
    <t>Fisher &amp; Paykel Healthcare Corporation Limited NZ</t>
  </si>
  <si>
    <t>GOZ</t>
  </si>
  <si>
    <t>Growthpoint Properties Australia</t>
  </si>
  <si>
    <t>IRI</t>
  </si>
  <si>
    <t>Integrated Research Limited</t>
  </si>
  <si>
    <t>LIC</t>
  </si>
  <si>
    <t>Lifestyle Communities Limited</t>
  </si>
  <si>
    <t>MAQ</t>
  </si>
  <si>
    <t>Macquarie Telecom Group Limited</t>
  </si>
  <si>
    <t>TZN</t>
  </si>
  <si>
    <t>Terramin Australia Limited</t>
  </si>
  <si>
    <t>OFX</t>
  </si>
  <si>
    <t>Ozforex Group Limited</t>
  </si>
  <si>
    <t>PEN</t>
  </si>
  <si>
    <t>Peninsula Energy Limited</t>
  </si>
  <si>
    <t>SDF</t>
  </si>
  <si>
    <t>Steadfast Group Limited</t>
  </si>
  <si>
    <t>SIQ</t>
  </si>
  <si>
    <t>Smartgroup Corporation LTD</t>
  </si>
  <si>
    <t>Sealink Travel Group Limited</t>
  </si>
  <si>
    <t>SOL</t>
  </si>
  <si>
    <t>Washington H. Soul Pattinson &amp; Co Ltd</t>
  </si>
  <si>
    <t>MAQ0277AU</t>
  </si>
  <si>
    <t>Macquarie Income Opportunities Fund</t>
  </si>
  <si>
    <t>CSA0046AU</t>
  </si>
  <si>
    <t>Bentham Syndicated Loan Fund</t>
  </si>
  <si>
    <t>SST0048AU</t>
  </si>
  <si>
    <t>State Street Australian Equity Fund</t>
  </si>
  <si>
    <t>COL0001AU</t>
  </si>
  <si>
    <t>FOLKESTONE MAXIM A-REIT SECURITIES FUND</t>
  </si>
  <si>
    <t>ETPMAG</t>
  </si>
  <si>
    <t>ETFS Physical Silver</t>
  </si>
  <si>
    <t>BGL0008AU</t>
  </si>
  <si>
    <t>BlackRock Global Bond Index Fund</t>
  </si>
  <si>
    <t>BGL0034AU</t>
  </si>
  <si>
    <t>BlackRock Indexed Australian Equity Fund</t>
  </si>
  <si>
    <t>BGL0108AU</t>
  </si>
  <si>
    <t>BlackRock Indexed Australian Listed Property Fund</t>
  </si>
  <si>
    <t>BGL0106AU</t>
  </si>
  <si>
    <t>BlackRock Indexed International Equity Fund</t>
  </si>
  <si>
    <t>A2M</t>
  </si>
  <si>
    <t>The A2 Millk Company Ltd</t>
  </si>
  <si>
    <t>XRO</t>
  </si>
  <si>
    <t>Xero Limited</t>
  </si>
  <si>
    <t>PMGOLD</t>
  </si>
  <si>
    <t>(PMGOLD)GOLD CORP 0.00 ZAU CALL STR.PROD</t>
  </si>
  <si>
    <t>TGP0008AU</t>
  </si>
  <si>
    <t>RARE Infrastructure Value Fund - Hedged</t>
  </si>
  <si>
    <t>JBW0018AU</t>
  </si>
  <si>
    <t>Yarra Enhanced Income</t>
  </si>
  <si>
    <t>LAZ0025AU</t>
  </si>
  <si>
    <t>Lazard Global Equity Franchise</t>
  </si>
  <si>
    <t>QLTY</t>
  </si>
  <si>
    <t>Betashares Global Quality Leaders Etf Ex</t>
  </si>
  <si>
    <t>PLA0005AU</t>
  </si>
  <si>
    <t>Platinum International Health Care Fund</t>
  </si>
  <si>
    <t>GDF</t>
  </si>
  <si>
    <t>Garda Property Group</t>
  </si>
  <si>
    <t>MAQ5703AU</t>
  </si>
  <si>
    <t>Charter Hall Direct Diversified Consumer Staples Ordinary</t>
  </si>
  <si>
    <t>ETL0276AU</t>
  </si>
  <si>
    <t>Partners Group Global Value Wholesale</t>
  </si>
  <si>
    <t>OPS0002AU</t>
  </si>
  <si>
    <t>OC Premium Small Companies</t>
  </si>
  <si>
    <t>SCH0034AU</t>
  </si>
  <si>
    <t>Schroder Global Emerging Markets Wholesale</t>
  </si>
  <si>
    <t>SSB0026AU</t>
  </si>
  <si>
    <t>Legg Mason Martin Currie Real Income A</t>
  </si>
  <si>
    <t>SUN0031AU</t>
  </si>
  <si>
    <t>Nikko AM Global Share</t>
  </si>
  <si>
    <t>VAN0023AU</t>
  </si>
  <si>
    <t>Vanguard Global Infrastructure Index Fund</t>
  </si>
  <si>
    <t>F100</t>
  </si>
  <si>
    <t>Betashares Ftse 100 Etf Exchange Traded</t>
  </si>
  <si>
    <t>MGOC</t>
  </si>
  <si>
    <t>Magellan Global Fund (Open Class)</t>
  </si>
  <si>
    <t>FCL1554AU</t>
  </si>
  <si>
    <t>First Guardian Diversified Strategies</t>
  </si>
  <si>
    <t>MAQ0789AU</t>
  </si>
  <si>
    <t>Macquarie True Index Cash Fund</t>
  </si>
  <si>
    <t>VAN8175AU</t>
  </si>
  <si>
    <t>Vanguard Ethically Cons Intl Shrs Idx</t>
  </si>
  <si>
    <t>FID0010AU</t>
  </si>
  <si>
    <t>Fidelity Asia</t>
  </si>
  <si>
    <t>PLL</t>
  </si>
  <si>
    <t>Piedmont Lithium</t>
  </si>
  <si>
    <t>FCL0691AU</t>
  </si>
  <si>
    <t>First Guardian Growth Strategies</t>
  </si>
  <si>
    <t>AAP8285AU</t>
  </si>
  <si>
    <t>Ausbil Global SmallCap</t>
  </si>
  <si>
    <t>CHN5843AU</t>
  </si>
  <si>
    <t>CC Sage Capital Absolute Return Fund</t>
  </si>
  <si>
    <t>IML0341AU</t>
  </si>
  <si>
    <t>Loomis Sayles Global Equity</t>
  </si>
  <si>
    <t>CYC</t>
  </si>
  <si>
    <t>Cyclopharm Limited</t>
  </si>
  <si>
    <t>WIN</t>
  </si>
  <si>
    <t>Widgie Nickel Limited</t>
  </si>
  <si>
    <t>FCL9177AU</t>
  </si>
  <si>
    <t>First Guardian Defensive Strategies</t>
  </si>
  <si>
    <t>MI6</t>
  </si>
  <si>
    <t>Minerals 260 Limited</t>
  </si>
  <si>
    <t>KLS</t>
  </si>
  <si>
    <t>OPS0004AU</t>
  </si>
  <si>
    <t>OC Micro-Cap</t>
  </si>
  <si>
    <t>Block Inc</t>
  </si>
  <si>
    <t>SYA</t>
  </si>
  <si>
    <t>Sayona Mining Ltd</t>
  </si>
  <si>
    <t>CODE</t>
  </si>
  <si>
    <t>abrdn Australia Limited</t>
  </si>
  <si>
    <t>Allan Gray Australia Pty Limited</t>
  </si>
  <si>
    <t>AllianceBernstein Investment Management Australia Limited</t>
  </si>
  <si>
    <t>Alphinity Investment Management Pty Limited</t>
  </si>
  <si>
    <t>AMP Capital Funds Management Limited</t>
  </si>
  <si>
    <t>Pinnacle Funds Services  Limited</t>
  </si>
  <si>
    <t>APN Real Estate Securities</t>
  </si>
  <si>
    <t>Fidante Partners Limited</t>
  </si>
  <si>
    <t>Macquarie Investment Management Australia Limited</t>
  </si>
  <si>
    <t>Ausbil Investment Management Limited</t>
  </si>
  <si>
    <t>Australian Ethical Investment Ltd</t>
  </si>
  <si>
    <t>Bennelong Funds Management Ltd</t>
  </si>
  <si>
    <t>Bentham Asset Management</t>
  </si>
  <si>
    <t>BlackRock Investment Management (Australia) Limited</t>
  </si>
  <si>
    <t>BT Investment Management (RE) Limited</t>
  </si>
  <si>
    <t>Sage Capital Pty Ltd </t>
  </si>
  <si>
    <t>Colonial First State Investments Limited</t>
  </si>
  <si>
    <t>Charter Hall Direct Property Management Limited</t>
  </si>
  <si>
    <t>Cor Capital Pty Ltd</t>
  </si>
  <si>
    <t>Cromwell Property Group</t>
  </si>
  <si>
    <t>DNR Capital Pty Lt</t>
  </si>
  <si>
    <t>FIL Responsible Entity (Australia) Limited</t>
  </si>
  <si>
    <t>Firetrail Investments Pty Ltd </t>
  </si>
  <si>
    <t>FIRST GUARDIAN CAPITAL PTY LTD</t>
  </si>
  <si>
    <t>Folkestone Capital Limited</t>
  </si>
  <si>
    <t>Janus Henderson Investors (Australia) Limited</t>
  </si>
  <si>
    <t>Hyperion Asset Management Limited</t>
  </si>
  <si>
    <t>Investors Mutual Limited</t>
  </si>
  <si>
    <t>L1 Capital Pty Limited</t>
  </si>
  <si>
    <t>La Trobe Financial Services Pty Limited</t>
  </si>
  <si>
    <t>Lazard Asset Management LLC</t>
  </si>
  <si>
    <t>Legg Mason Global Asset Management</t>
  </si>
  <si>
    <t>Loomis Sayles &amp; Company LP</t>
  </si>
  <si>
    <t>Magellan Asset Management Limited</t>
  </si>
  <si>
    <t>MFS International Australia Pty Ltd</t>
  </si>
  <si>
    <t>MLC Limited</t>
  </si>
  <si>
    <t>Nanuk Asset Management Pty Ltd</t>
  </si>
  <si>
    <t>Yarra Capital Management Limited</t>
  </si>
  <si>
    <t>OC Microcap Pty Ltd</t>
  </si>
  <si>
    <t>Partners Group Private Markets (Australia) Pty Ltd</t>
  </si>
  <si>
    <t>Perpetual Investment Management Limited</t>
  </si>
  <si>
    <t>PIMCO Australia Pty Limited</t>
  </si>
  <si>
    <t>Platinum Investment Management Limited</t>
  </si>
  <si>
    <t>Plato Investment Management Limited</t>
  </si>
  <si>
    <t>PM Capital Limited </t>
  </si>
  <si>
    <t>Premium China Funds Management Limited</t>
  </si>
  <si>
    <t>ClearBridge Investments Limited</t>
  </si>
  <si>
    <t>First Sentier Investors Realindex Pty Ltd</t>
  </si>
  <si>
    <t>Resolution Capital Limited</t>
  </si>
  <si>
    <t>Schroder Investment Management Australia Limited</t>
  </si>
  <si>
    <t>Smallco Investment Manager Limited</t>
  </si>
  <si>
    <t>Coolabah Capital Investments</t>
  </si>
  <si>
    <t>State Street Global Advisors Australia Limited</t>
  </si>
  <si>
    <t>T. Rowe Price Australia Limited</t>
  </si>
  <si>
    <t>UBS Asset Management (Australia) Ltd</t>
  </si>
  <si>
    <t>Vanguard Investments Australia Ltd </t>
  </si>
  <si>
    <t>Zurich Investment Management Limited</t>
  </si>
  <si>
    <t>YourChoice Managed Funds</t>
  </si>
  <si>
    <t>YourChoice Direct SMA</t>
  </si>
  <si>
    <t>YourChoice Equities</t>
  </si>
  <si>
    <t>YourChoice Pension Moderate Option</t>
  </si>
  <si>
    <t>Firetrail Absolute Return</t>
  </si>
  <si>
    <t>Woodside Energy Group Ltd</t>
  </si>
  <si>
    <t>The Lottery Corporation Limited</t>
  </si>
  <si>
    <t>Leo Lithium Ord Shs</t>
  </si>
  <si>
    <t>OneVue Wealth Services Pty Ltd</t>
  </si>
  <si>
    <t>WHT5134AU</t>
  </si>
  <si>
    <t>WDS</t>
  </si>
  <si>
    <t>TLC</t>
  </si>
  <si>
    <t>LLL</t>
  </si>
  <si>
    <t>AAP3601AU</t>
  </si>
  <si>
    <t>Ausbil Global Essential Infrastructure Hedged</t>
  </si>
  <si>
    <t>BOE</t>
  </si>
  <si>
    <t>Boss Energy Ltd</t>
  </si>
  <si>
    <t>DYL</t>
  </si>
  <si>
    <t>Deep Yellow Limited</t>
  </si>
  <si>
    <t>PXA</t>
  </si>
  <si>
    <t>PEXA Group Ltd</t>
  </si>
  <si>
    <t>VNT</t>
  </si>
  <si>
    <t>Ventia Services Group Ltd</t>
  </si>
  <si>
    <t>HLI</t>
  </si>
  <si>
    <t>Helia Group Limited</t>
  </si>
  <si>
    <t>WHT0024AU</t>
  </si>
  <si>
    <t>Resolution Capital Global Property Securities B NPF</t>
  </si>
  <si>
    <t>TVN</t>
  </si>
  <si>
    <t>Tivan Limited</t>
  </si>
  <si>
    <t>Vanguard Australian Government Bond Index Fund</t>
  </si>
  <si>
    <t>Australian Eagle Trust</t>
  </si>
  <si>
    <t>Australian Absolute Growth Fund - W Class</t>
  </si>
  <si>
    <t>WFM International ETF SMA</t>
  </si>
  <si>
    <t>Pearl International ETF SMA</t>
  </si>
  <si>
    <t>Dreadnought Resources Ltd</t>
  </si>
  <si>
    <t>Abacus Storage King</t>
  </si>
  <si>
    <t>ABACUS GROUP</t>
  </si>
  <si>
    <t>Newmont Corporation</t>
  </si>
  <si>
    <t>Articore Group</t>
  </si>
  <si>
    <t>Coast Entertainment Holdings Limited</t>
  </si>
  <si>
    <t>Arcadium Lithium Plc</t>
  </si>
  <si>
    <t>Milford Asset Management</t>
  </si>
  <si>
    <t>Australian Eagle Asset Management Pty Ltd</t>
  </si>
  <si>
    <t>Mercer Global Listed Infrastructure Fund</t>
  </si>
  <si>
    <t>DRE</t>
  </si>
  <si>
    <t>VAN0025AU</t>
  </si>
  <si>
    <t>ASK</t>
  </si>
  <si>
    <t>ABG</t>
  </si>
  <si>
    <t>ALR2783AU</t>
  </si>
  <si>
    <t>NEM</t>
  </si>
  <si>
    <t>ATG</t>
  </si>
  <si>
    <t>ETL8155AU</t>
  </si>
  <si>
    <t>CEH</t>
  </si>
  <si>
    <t>LTM</t>
  </si>
  <si>
    <t>Realm High Income Wholesale</t>
  </si>
  <si>
    <t>Chester High Conviction</t>
  </si>
  <si>
    <t>Realm Investment Management Pty Ltd</t>
  </si>
  <si>
    <t>Chester Asset Management Pty Ltd</t>
  </si>
  <si>
    <t>Ipd Group Ltd</t>
  </si>
  <si>
    <t>Gryphon Capital Income Trust Ordinary Un</t>
  </si>
  <si>
    <t>CFS FC-Acadian Global Equity Long Short</t>
  </si>
  <si>
    <t>Mercer Indexed High Growth</t>
  </si>
  <si>
    <t>Alcoa CorporationCdi 1:1 Foreign Exempt</t>
  </si>
  <si>
    <t>Webjet Group Ord Shs</t>
  </si>
  <si>
    <t>Vault Minerals Ltd</t>
  </si>
  <si>
    <t>Betashares S&amp;P/Asx 200 Aus Quality Leade</t>
  </si>
  <si>
    <t>XYZ</t>
  </si>
  <si>
    <t>OMF0009AU</t>
  </si>
  <si>
    <t>OPS7755AU</t>
  </si>
  <si>
    <t>IPG</t>
  </si>
  <si>
    <t>GCI</t>
  </si>
  <si>
    <t>FSF0788AU</t>
  </si>
  <si>
    <t>WFS0592AU</t>
  </si>
  <si>
    <t>AAI</t>
  </si>
  <si>
    <t>WJL</t>
  </si>
  <si>
    <t>VAU</t>
  </si>
  <si>
    <t>AQLT</t>
  </si>
  <si>
    <t>Pinnacle Fund Services Limited</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</si>
  <si>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</si>
  <si>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</si>
  <si>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</si>
  <si>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</si>
  <si>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</si>
  <si>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N/A</t>
  </si>
  <si>
    <t>Total Cash</t>
  </si>
  <si>
    <t>Total Fixed Income</t>
  </si>
  <si>
    <t>Total Equity</t>
  </si>
  <si>
    <t>Total Property</t>
  </si>
  <si>
    <t>Total Infrastructure</t>
  </si>
  <si>
    <t>Schedule 8D—Tables for reporting portfolio holding information</t>
  </si>
  <si>
    <t>  </t>
  </si>
  <si>
    <t>(regulations 7.9.07Z and 7.9.07ZA)</t>
  </si>
  <si>
    <t>1  Table 1—Assets</t>
  </si>
  <si>
    <t>Portfolio Holdings Disclosure as at 31 December 2024</t>
  </si>
  <si>
    <t>YourChoice Super, a sub-plan of OneSuper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</si>
</sst>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quot;$&quot;#,##0.00"/>
  </numFmts>
  <fonts count="38">
    <font>
      <sz val="11"/>
      <color theme="1"/>
      <name val="Calibri"/>
      <family val="2"/>
      <scheme val="minor"/>
    </font>
    <font>
      <sz val="11"/>
      <color theme="1"/>
      <name val="Calibri"/>
      <family val="2"/>
      <scheme val="minor"/>
    </font>
    <font>
      <b/>
      <sz val="11"/>
      <color theme="1"/>
      <name val="Calibri"/>
      <family val="2"/>
      <scheme val="minor"/>
    </font>
    <font>
      <b/>
      <i/>
      <sz val="10"/>
      <color rgb="FFFF0000"/>
      <name val="Times New Roman"/>
      <family val="1"/>
    </font>
    <font>
      <sz val="10"/>
      <color theme="1"/>
      <name val="Times New Roman"/>
      <family val="1"/>
    </font>
    <font>
      <b/>
      <sz val="10"/>
      <color rgb="FFFF0000"/>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2"/>
      <name val="Calibri Light"/>
      <family val="2"/>
    </font>
    <font>
      <sz val="12"/>
      <name val="Times New Roman"/>
      <family val="1"/>
    </font>
    <font>
      <sz val="10"/>
      <color rgb="FF58595B"/>
      <name val="Calibri Light"/>
      <family val="2"/>
    </font>
    <font>
      <b/>
      <sz val="14"/>
      <color rgb="FF0070C0"/>
      <name val="&quot;Proxima Nova&quot;"/>
    </font>
    <font>
      <sz val="11"/>
      <color rgb="FF0070C0"/>
      <name val="Calibri"/>
      <family val="2"/>
      <scheme val="minor"/>
    </font>
    <font>
      <b/>
      <sz val="18"/>
      <color rgb="FF000000"/>
      <name val="Times New Roman"/>
      <family val="1"/>
    </font>
    <font>
      <sz val="10"/>
      <color rgb="FF000000"/>
      <name val="Times New Roman"/>
      <family val="1"/>
    </font>
    <font>
      <i/>
      <sz val="10"/>
      <color rgb="FFC00000"/>
      <name val="Times New Roman"/>
      <family val="1"/>
    </font>
    <font>
      <b/>
      <sz val="12"/>
      <color theme="1"/>
      <name val="Times New Roman"/>
      <family val="1"/>
    </font>
    <font>
      <sz val="8"/>
      <color rgb="FF000000"/>
      <name val="Times New Roman"/>
      <family val="1"/>
    </font>
    <font>
      <sz val="9"/>
      <color rgb="FF000000"/>
      <name val="Times New Roman"/>
      <family val="1"/>
    </font>
  </fonts>
  <fills count="34">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27" applyNumberFormat="0" applyFill="0" applyAlignment="0" applyProtection="0"/>
    <xf numFmtId="0" fontId="13" fillId="0" borderId="28" applyNumberFormat="0" applyFill="0" applyAlignment="0" applyProtection="0"/>
    <xf numFmtId="0" fontId="14" fillId="0" borderId="29"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30" applyNumberFormat="0" applyAlignment="0" applyProtection="0"/>
    <xf numFmtId="0" fontId="19" fillId="7" borderId="31" applyNumberFormat="0" applyAlignment="0" applyProtection="0"/>
    <xf numFmtId="0" fontId="20" fillId="7" borderId="30" applyNumberFormat="0" applyAlignment="0" applyProtection="0"/>
    <xf numFmtId="0" fontId="21" fillId="0" borderId="32" applyNumberFormat="0" applyFill="0" applyAlignment="0" applyProtection="0"/>
    <xf numFmtId="0" fontId="22" fillId="8" borderId="33" applyNumberFormat="0" applyAlignment="0" applyProtection="0"/>
    <xf numFmtId="0" fontId="23" fillId="0" borderId="0" applyNumberFormat="0" applyFill="0" applyBorder="0" applyAlignment="0" applyProtection="0"/>
    <xf numFmtId="0" fontId="1" fillId="9" borderId="34" applyNumberFormat="0" applyFont="0" applyAlignment="0" applyProtection="0"/>
    <xf numFmtId="0" fontId="24" fillId="0" borderId="0" applyNumberFormat="0" applyFill="0" applyBorder="0" applyAlignment="0" applyProtection="0"/>
    <xf numFmtId="0" fontId="2" fillId="0" borderId="35" applyNumberFormat="0" applyFill="0" applyAlignment="0" applyProtection="0"/>
    <xf numFmtId="0" fontId="2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33" borderId="0" applyNumberFormat="0" applyBorder="0" applyAlignment="0" applyProtection="0"/>
    <xf numFmtId="0" fontId="2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5"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1" fillId="0" borderId="0"/>
  </cellStyleXfs>
  <cellXfs count="91">
    <xf numFmtId="0" fontId="0" fillId="0" borderId="0" xfId="0"/>
    <xf numFmtId="0" fontId="3" fillId="2" borderId="0" xfId="0" applyFont="1" applyFill="1"/>
    <xf numFmtId="0" fontId="4" fillId="2" borderId="0" xfId="0" applyFont="1" applyFill="1"/>
    <xf numFmtId="0" fontId="5" fillId="2" borderId="0" xfId="0" applyFont="1" applyFill="1" applyAlignment="1">
      <alignment horizontal="center" vertical="center"/>
    </xf>
    <xf numFmtId="10" fontId="4" fillId="0" borderId="0" xfId="2" applyNumberFormat="1" applyFont="1"/>
    <xf numFmtId="0" fontId="4" fillId="0" borderId="0" xfId="0" applyFont="1"/>
    <xf numFmtId="0" fontId="6" fillId="0" borderId="1" xfId="0" applyFont="1" applyBorder="1" applyAlignment="1">
      <alignment horizontal="left" vertical="top"/>
    </xf>
    <xf numFmtId="0" fontId="7" fillId="0" borderId="1" xfId="0" applyFont="1" applyBorder="1" applyAlignment="1">
      <alignment horizontal="center" vertical="center"/>
    </xf>
    <xf numFmtId="0" fontId="8" fillId="0" borderId="1" xfId="0" applyFont="1" applyBorder="1" applyAlignment="1">
      <alignment vertical="center" wrapText="1"/>
    </xf>
    <xf numFmtId="0" fontId="7" fillId="0" borderId="1" xfId="0" applyFont="1" applyBorder="1"/>
    <xf numFmtId="0" fontId="6" fillId="0" borderId="0" xfId="0" applyFont="1" applyAlignment="1">
      <alignment horizontal="left" vertical="top"/>
    </xf>
    <xf numFmtId="0" fontId="7" fillId="0" borderId="0" xfId="0" applyFont="1"/>
    <xf numFmtId="0" fontId="8" fillId="0" borderId="0" xfId="0" applyFont="1" applyAlignment="1">
      <alignment vertical="center" wrapText="1"/>
    </xf>
    <xf numFmtId="0" fontId="9" fillId="0" borderId="0" xfId="0" applyFont="1" applyAlignment="1">
      <alignment horizontal="center" vertical="center" wrapText="1"/>
    </xf>
    <xf numFmtId="0" fontId="10" fillId="0" borderId="0" xfId="0" applyFont="1" applyAlignment="1">
      <alignment horizontal="center" vertical="top"/>
    </xf>
    <xf numFmtId="0" fontId="6" fillId="0" borderId="4" xfId="0" applyFont="1" applyBorder="1" applyAlignment="1">
      <alignment horizontal="center" vertical="center"/>
    </xf>
    <xf numFmtId="10" fontId="6" fillId="0" borderId="4" xfId="2" applyNumberFormat="1" applyFont="1" applyBorder="1" applyAlignment="1">
      <alignment horizontal="center" vertical="center"/>
    </xf>
    <xf numFmtId="164" fontId="4" fillId="0" borderId="9" xfId="0" applyNumberFormat="1" applyFont="1" applyBorder="1"/>
    <xf numFmtId="10" fontId="4" fillId="0" borderId="8" xfId="2" applyNumberFormat="1" applyFont="1" applyBorder="1"/>
    <xf numFmtId="9" fontId="4" fillId="0" borderId="14" xfId="2" applyFont="1" applyBorder="1"/>
    <xf numFmtId="0" fontId="4" fillId="0" borderId="18" xfId="0" applyFont="1" applyBorder="1"/>
    <xf numFmtId="9" fontId="4" fillId="0" borderId="18" xfId="2" applyFont="1" applyBorder="1"/>
    <xf numFmtId="164" fontId="6" fillId="0" borderId="19" xfId="0" applyNumberFormat="1" applyFont="1" applyBorder="1" applyAlignment="1">
      <alignment horizontal="left" vertical="top"/>
    </xf>
    <xf numFmtId="164" fontId="6" fillId="0" borderId="19" xfId="0" applyNumberFormat="1" applyFont="1" applyBorder="1" applyAlignment="1">
      <alignment horizontal="right" vertical="top"/>
    </xf>
    <xf numFmtId="10" fontId="6" fillId="0" borderId="19" xfId="2" applyNumberFormat="1" applyFont="1" applyBorder="1" applyAlignment="1">
      <alignment horizontal="right" vertical="top"/>
    </xf>
    <xf numFmtId="0" fontId="10" fillId="0" borderId="0" xfId="0" applyFont="1" applyAlignment="1">
      <alignment horizontal="center"/>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0" fontId="6" fillId="0" borderId="4" xfId="2" applyNumberFormat="1" applyFont="1" applyBorder="1" applyAlignment="1">
      <alignment horizontal="center" vertical="center" wrapText="1"/>
    </xf>
    <xf numFmtId="0" fontId="4" fillId="0" borderId="20" xfId="0" applyFont="1" applyBorder="1" applyAlignment="1">
      <alignment horizontal="left" vertical="top"/>
    </xf>
    <xf numFmtId="0" fontId="4" fillId="0" borderId="9" xfId="0" applyFont="1" applyBorder="1" applyAlignment="1">
      <alignment horizontal="center" vertical="center"/>
    </xf>
    <xf numFmtId="164" fontId="4" fillId="0" borderId="14" xfId="0" applyNumberFormat="1" applyFont="1" applyBorder="1"/>
    <xf numFmtId="10" fontId="4" fillId="0" borderId="14" xfId="2" applyNumberFormat="1" applyFont="1" applyBorder="1"/>
    <xf numFmtId="0" fontId="4" fillId="0" borderId="12" xfId="0" applyFont="1" applyBorder="1"/>
    <xf numFmtId="0" fontId="4" fillId="0" borderId="14" xfId="0" applyFont="1" applyBorder="1" applyAlignment="1">
      <alignment horizontal="center" vertical="center"/>
    </xf>
    <xf numFmtId="164" fontId="4" fillId="0" borderId="21" xfId="0" applyNumberFormat="1" applyFont="1" applyBorder="1"/>
    <xf numFmtId="0" fontId="4" fillId="0" borderId="21" xfId="0" applyFont="1" applyBorder="1" applyAlignment="1">
      <alignment horizontal="center" vertical="center"/>
    </xf>
    <xf numFmtId="0" fontId="4" fillId="0" borderId="17" xfId="0" applyFont="1" applyBorder="1"/>
    <xf numFmtId="0" fontId="4" fillId="0" borderId="18" xfId="0" applyFont="1" applyBorder="1" applyAlignment="1">
      <alignment horizontal="center" vertical="center"/>
    </xf>
    <xf numFmtId="0" fontId="4" fillId="0" borderId="22" xfId="0" applyFont="1" applyBorder="1"/>
    <xf numFmtId="164" fontId="6" fillId="0" borderId="23" xfId="0" applyNumberFormat="1" applyFont="1" applyBorder="1" applyAlignment="1">
      <alignment horizontal="left" vertical="top"/>
    </xf>
    <xf numFmtId="164" fontId="6" fillId="0" borderId="23" xfId="0" applyNumberFormat="1" applyFont="1" applyBorder="1" applyAlignment="1">
      <alignment horizontal="right" vertical="top"/>
    </xf>
    <xf numFmtId="10" fontId="6" fillId="0" borderId="23" xfId="2" applyNumberFormat="1" applyFont="1" applyBorder="1" applyAlignment="1">
      <alignment horizontal="right" vertical="top"/>
    </xf>
    <xf numFmtId="164" fontId="4" fillId="0" borderId="0" xfId="1" applyNumberFormat="1" applyFont="1"/>
    <xf numFmtId="0" fontId="4" fillId="0" borderId="24" xfId="0" applyFont="1" applyBorder="1" applyAlignment="1">
      <alignment horizontal="center" vertical="center"/>
    </xf>
    <xf numFmtId="2" fontId="6" fillId="0" borderId="19" xfId="0" applyNumberFormat="1" applyFont="1" applyBorder="1" applyAlignment="1">
      <alignment horizontal="right" vertical="top"/>
    </xf>
    <xf numFmtId="2" fontId="6" fillId="0" borderId="23" xfId="0" applyNumberFormat="1" applyFont="1" applyBorder="1" applyAlignment="1">
      <alignment horizontal="right" vertical="top"/>
    </xf>
    <xf numFmtId="0" fontId="6" fillId="0" borderId="2" xfId="0" applyFont="1" applyBorder="1" applyAlignment="1">
      <alignment horizontal="center" vertical="center"/>
    </xf>
    <xf numFmtId="0" fontId="4" fillId="0" borderId="7" xfId="0" applyFont="1" applyBorder="1" applyAlignment="1">
      <alignment horizontal="left" vertical="top"/>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43" fontId="4" fillId="0" borderId="9" xfId="1" applyFont="1" applyBorder="1"/>
    <xf numFmtId="43" fontId="4" fillId="0" borderId="14" xfId="1" applyFont="1" applyBorder="1"/>
    <xf numFmtId="0" fontId="4" fillId="0" borderId="25" xfId="0" applyFont="1" applyBorder="1" applyAlignment="1">
      <alignment vertical="top"/>
    </xf>
    <xf numFmtId="0" fontId="4" fillId="0" borderId="26" xfId="0" applyFont="1" applyBorder="1" applyAlignment="1">
      <alignment vertical="top"/>
    </xf>
    <xf numFmtId="43" fontId="4" fillId="0" borderId="21" xfId="1" applyFont="1" applyBorder="1"/>
    <xf numFmtId="10" fontId="4" fillId="0" borderId="21" xfId="2" applyNumberFormat="1" applyFont="1" applyBorder="1"/>
    <xf numFmtId="165" fontId="4" fillId="0" borderId="0" xfId="0" applyNumberFormat="1" applyFont="1"/>
    <xf numFmtId="0" fontId="4" fillId="0" borderId="15" xfId="0" applyFont="1" applyBorder="1" applyAlignment="1">
      <alignment vertical="top"/>
    </xf>
    <xf numFmtId="0" fontId="4" fillId="0" borderId="16" xfId="0" applyFont="1" applyBorder="1" applyAlignment="1">
      <alignment vertical="top"/>
    </xf>
    <xf numFmtId="10" fontId="4" fillId="0" borderId="18" xfId="2" applyNumberFormat="1" applyFont="1" applyBorder="1"/>
    <xf numFmtId="43" fontId="4" fillId="0" borderId="14" xfId="1" applyFont="1" applyBorder="1" applyAlignment="1">
      <alignment horizontal="center" vertical="center"/>
    </xf>
    <xf numFmtId="43" fontId="4" fillId="0" borderId="21" xfId="1" applyFont="1" applyBorder="1" applyAlignment="1">
      <alignment horizontal="center" vertical="center"/>
    </xf>
    <xf numFmtId="43" fontId="6" fillId="0" borderId="19" xfId="1" applyFont="1" applyBorder="1" applyAlignment="1">
      <alignment horizontal="right" vertical="top"/>
    </xf>
    <xf numFmtId="0" fontId="11" fillId="0" borderId="0" xfId="0" applyFont="1" applyAlignment="1">
      <alignment horizontal="left" vertical="top"/>
    </xf>
    <xf numFmtId="0" fontId="0" fillId="0" borderId="0" xfId="0" applyAlignment="1">
      <alignment horizontal="left" vertical="top"/>
    </xf>
    <xf numFmtId="0" fontId="27" fillId="0" borderId="0" xfId="0" applyFont="1" applyAlignment="1">
      <alignment horizontal="left" vertical="center"/>
    </xf>
    <xf numFmtId="0" fontId="28" fillId="0" borderId="0" xfId="0" applyFont="1" applyAlignment="1">
      <alignment horizontal="left" vertical="top"/>
    </xf>
    <xf numFmtId="0" fontId="29" fillId="0" borderId="0" xfId="0" applyFont="1" applyAlignment="1">
      <alignment horizontal="left" vertical="center"/>
    </xf>
    <xf numFmtId="0" fontId="30" fillId="0" borderId="0" xfId="0" applyFont="1"/>
    <xf numFmtId="0" fontId="31" fillId="0" borderId="0" xfId="0" applyFont="1"/>
    <xf numFmtId="0" fontId="32" fillId="0" borderId="0" xfId="0" applyFont="1" applyAlignment="1">
      <alignment vertical="center"/>
    </xf>
    <xf numFmtId="0" fontId="33" fillId="0" borderId="0" xfId="0" applyFont="1" applyAlignment="1">
      <alignment horizontal="left" vertical="top"/>
    </xf>
    <xf numFmtId="15" fontId="33" fillId="0" borderId="0" xfId="0" applyNumberFormat="1" applyFont="1" applyAlignment="1">
      <alignment horizontal="left" vertical="top"/>
    </xf>
    <xf numFmtId="0" fontId="34" fillId="0" borderId="0" xfId="0" applyFont="1" applyAlignment="1">
      <alignment horizontal="left" vertical="top"/>
    </xf>
    <xf numFmtId="0" fontId="35" fillId="0" borderId="0" xfId="53" applyFont="1"/>
    <xf numFmtId="0" fontId="36" fillId="0" borderId="0" xfId="0" applyFont="1" applyAlignment="1">
      <alignment horizontal="left" vertical="center"/>
    </xf>
    <xf numFmtId="0" fontId="37" fillId="0" borderId="0" xfId="0" applyFont="1" applyAlignment="1">
      <alignment horizontal="left" vertical="center" indent="3"/>
    </xf>
    <xf numFmtId="0" fontId="11" fillId="0" borderId="0" xfId="0" applyFont="1" applyAlignment="1">
      <alignment horizontal="left" vertical="center" indent="6"/>
    </xf>
    <xf numFmtId="0" fontId="9"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8" xfId="0" applyFont="1" applyBorder="1" applyAlignment="1">
      <alignment horizontal="center"/>
    </xf>
    <xf numFmtId="0" fontId="4" fillId="0" borderId="7" xfId="0" applyFont="1" applyBorder="1" applyAlignment="1">
      <alignment horizontal="center"/>
    </xf>
    <xf numFmtId="0" fontId="4" fillId="0" borderId="13" xfId="0" applyFont="1" applyBorder="1" applyAlignment="1">
      <alignment horizontal="center"/>
    </xf>
    <xf numFmtId="0" fontId="4" fillId="0" borderId="12" xfId="0" applyFont="1" applyBorder="1" applyAlignment="1">
      <alignment horizontal="center"/>
    </xf>
  </cellXfs>
  <cellStyles count="5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7" xr:uid="{57B79257-B8C0-4A74-88A4-44A1789B1936}"/>
    <cellStyle name="60% - Accent2" xfId="26" builtinId="36" customBuiltin="1"/>
    <cellStyle name="60% - Accent2 2" xfId="48" xr:uid="{2DEE2D08-1CD3-425A-849F-EA399F90FC27}"/>
    <cellStyle name="60% - Accent3" xfId="30" builtinId="40" customBuiltin="1"/>
    <cellStyle name="60% - Accent3 2" xfId="49" xr:uid="{4EF015C0-991F-4D6A-A118-AC97E3DF26C7}"/>
    <cellStyle name="60% - Accent4" xfId="34" builtinId="44" customBuiltin="1"/>
    <cellStyle name="60% - Accent4 2" xfId="50" xr:uid="{91CB0D2E-1084-4AF3-9A70-D65761859E50}"/>
    <cellStyle name="60% - Accent5" xfId="38" builtinId="48" customBuiltin="1"/>
    <cellStyle name="60% - Accent5 2" xfId="51" xr:uid="{FE96A9C5-16FE-4DDC-8AD1-B80255DC0AF8}"/>
    <cellStyle name="60% - Accent6" xfId="42" builtinId="52" customBuiltin="1"/>
    <cellStyle name="60% - Accent6 2" xfId="52" xr:uid="{D348E6F5-6DFE-40DD-8D0B-EF69F6016B85}"/>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5" xr:uid="{6DA3B226-C175-47CF-B1B3-9C8DDD2A62F0}"/>
    <cellStyle name="Comma 3" xfId="44" xr:uid="{B8C1C1D2-4E60-4003-A415-3875BCDE470B}"/>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6" xr:uid="{44B74856-1EEB-437C-B680-AE7C0CB26C99}"/>
    <cellStyle name="Normal" xfId="0" builtinId="0"/>
    <cellStyle name="Normal 3" xfId="53" xr:uid="{03E9D6A2-BD0C-486A-B178-CDE524A0B938}"/>
    <cellStyle name="Note" xfId="16" builtinId="10" customBuiltin="1"/>
    <cellStyle name="Output" xfId="11" builtinId="21" customBuiltin="1"/>
    <cellStyle name="Percent" xfId="2" builtinId="5"/>
    <cellStyle name="Title 2" xfId="43" xr:uid="{00000000-0005-0000-0000-000029000000}"/>
    <cellStyle name="Total" xfId="18" builtinId="25" customBuiltin="1"/>
    <cellStyle name="Warning Text" xfId="15" builtinId="11"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workbookViewId="0">
      <selection activeCell="M18" sqref="M18"/>
    </sheetView>
  </sheetViews>
  <sheetFormatPr defaultColWidth="7.54296875" defaultRowHeight="14.5"/>
  <cols>
    <col min="1" max="16384" width="7.54296875" style="70"/>
  </cols>
  <sheetData>
    <row r="1" spans="1:1" ht="15">
      <c r="A1" s="69" t="s">
        <v>933</v>
      </c>
    </row>
    <row r="3" spans="1:1" s="72" customFormat="1" ht="15.5">
      <c r="A3" s="71" t="s">
        <v>934</v>
      </c>
    </row>
    <row r="4" spans="1:1" s="72" customFormat="1" ht="15.5">
      <c r="A4" s="71" t="s">
        <v>935</v>
      </c>
    </row>
    <row r="5" spans="1:1" s="72" customFormat="1" ht="15.5">
      <c r="A5" s="71" t="s">
        <v>936</v>
      </c>
    </row>
    <row r="6" spans="1:1" s="72" customFormat="1" ht="15.5">
      <c r="A6" s="71" t="s">
        <v>937</v>
      </c>
    </row>
    <row r="7" spans="1:1">
      <c r="A7" s="73"/>
    </row>
  </sheetData>
  <hyperlinks>
    <hyperlink ref="A3" r:id="rId1" display="https://www.legislation.gov.au/Details/F2021L01531/Explanatory Statement/Text" xr:uid="{151B60DE-ECBA-4E7C-AF95-0CDF8D5EDF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4"/>
  <sheetViews>
    <sheetView topLeftCell="A19" workbookViewId="0">
      <selection activeCell="H8" sqref="H8"/>
    </sheetView>
  </sheetViews>
  <sheetFormatPr defaultColWidth="9.1796875" defaultRowHeight="13"/>
  <cols>
    <col min="1" max="1" width="43.54296875" style="5" bestFit="1" customWidth="1"/>
    <col min="2" max="2" width="46.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0" width="9.453125" style="4" bestFit="1" customWidth="1"/>
    <col min="11" max="11" width="29" style="5" bestFit="1" customWidth="1"/>
    <col min="12" max="12" width="12" style="5" bestFit="1" customWidth="1"/>
    <col min="13" max="16384" width="9.1796875" style="5"/>
  </cols>
  <sheetData>
    <row r="1" spans="1:12" ht="13.5">
      <c r="A1" s="1" t="s">
        <v>0</v>
      </c>
      <c r="B1" s="2"/>
      <c r="C1" s="2"/>
      <c r="D1" s="3" t="s">
        <v>1</v>
      </c>
      <c r="E1" s="3" t="s">
        <v>2</v>
      </c>
      <c r="F1" s="3" t="s">
        <v>3</v>
      </c>
      <c r="G1" s="3"/>
      <c r="H1" s="2"/>
      <c r="I1" s="2"/>
    </row>
    <row r="2" spans="1:12" ht="13.5" thickBot="1"/>
    <row r="3" spans="1:12" ht="14.25" customHeight="1" thickBot="1">
      <c r="A3" s="6" t="s">
        <v>4</v>
      </c>
      <c r="B3" s="7" t="s">
        <v>858</v>
      </c>
      <c r="C3" s="8"/>
      <c r="D3" s="8"/>
      <c r="E3" s="9"/>
      <c r="F3" s="9"/>
      <c r="G3" s="9"/>
      <c r="H3" s="84" t="s">
        <v>5</v>
      </c>
      <c r="I3" s="84"/>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5" thickBot="1">
      <c r="A7" s="26" t="s">
        <v>18</v>
      </c>
      <c r="B7" s="48" t="s">
        <v>19</v>
      </c>
      <c r="C7" s="27" t="s">
        <v>20</v>
      </c>
      <c r="D7" s="85" t="s">
        <v>10</v>
      </c>
      <c r="E7" s="86"/>
      <c r="F7" s="85" t="s">
        <v>11</v>
      </c>
      <c r="G7" s="86"/>
      <c r="H7" s="15" t="s">
        <v>12</v>
      </c>
      <c r="I7" s="16" t="s">
        <v>13</v>
      </c>
      <c r="L7" s="5" t="s">
        <v>76</v>
      </c>
    </row>
    <row r="8" spans="1:12" ht="15" customHeight="1">
      <c r="A8" s="50" t="s">
        <v>14</v>
      </c>
      <c r="B8" s="51"/>
      <c r="C8" s="52"/>
      <c r="D8" s="87" t="s">
        <v>7</v>
      </c>
      <c r="E8" s="88"/>
      <c r="F8" s="87" t="s">
        <v>15</v>
      </c>
      <c r="G8" s="88"/>
      <c r="H8" s="56" t="e">
        <f ca="1">SUMIFS(INDIRECT("'DataPen'!K"&amp;L$8&amp;":K"&amp;L$9),INDIRECT("'DataPen'!D"&amp;L$8&amp;":D"&amp;L$9),"Cash at Bank")</f>
        <v>#REF!</v>
      </c>
      <c r="I8" s="18" t="e">
        <f ca="1">+H8/$H$71</f>
        <v>#REF!</v>
      </c>
      <c r="K8" s="5" t="s">
        <v>7</v>
      </c>
      <c r="L8" s="5" t="e">
        <f>MATCH(K8,#REF!,FALSE)</f>
        <v>#REF!</v>
      </c>
    </row>
    <row r="9" spans="1:12" ht="15" customHeight="1">
      <c r="A9" s="53" t="s">
        <v>23</v>
      </c>
      <c r="B9" s="54" t="s">
        <v>41</v>
      </c>
      <c r="C9" s="55" t="str">
        <f>IFERROR(VLOOKUP(B9,#REF!,4,FALSE),"N/A")</f>
        <v>N/A</v>
      </c>
      <c r="D9" s="89" t="s">
        <v>7</v>
      </c>
      <c r="E9" s="90"/>
      <c r="F9" s="89" t="s">
        <v>15</v>
      </c>
      <c r="G9" s="90"/>
      <c r="H9" s="57" t="e">
        <f ca="1">SUMIFS(INDIRECT("'DataPen'!K"&amp;L$8&amp;":K"&amp;L$9),INDIRECT("'DataPen'!D"&amp;L$8&amp;":D"&amp;L$9),B9)</f>
        <v>#REF!</v>
      </c>
      <c r="I9" s="33" t="e">
        <f ca="1">+H9/$H$71</f>
        <v>#REF!</v>
      </c>
      <c r="J9" s="5"/>
      <c r="K9" s="5" t="s">
        <v>52</v>
      </c>
      <c r="L9" s="5" t="e">
        <f>MATCH(K9,#REF!,FALSE)</f>
        <v>#REF!</v>
      </c>
    </row>
    <row r="10" spans="1:12" ht="15" customHeight="1">
      <c r="A10" s="58" t="s">
        <v>23</v>
      </c>
      <c r="B10" s="59" t="s">
        <v>47</v>
      </c>
      <c r="C10" s="55" t="str">
        <f>IFERROR(VLOOKUP(B10,#REF!,4,FALSE),"N/A")</f>
        <v>N/A</v>
      </c>
      <c r="D10" s="89" t="s">
        <v>7</v>
      </c>
      <c r="E10" s="90"/>
      <c r="F10" s="89" t="s">
        <v>15</v>
      </c>
      <c r="G10" s="90"/>
      <c r="H10" s="60" t="e">
        <f ca="1">SUMIFS(INDIRECT("'DataPen'!K"&amp;L$8&amp;":K"&amp;L$9),INDIRECT("'DataPen'!D"&amp;L$8&amp;":D"&amp;L$9),B10)</f>
        <v>#REF!</v>
      </c>
      <c r="I10" s="61" t="e">
        <f ca="1">+H10/$H$71</f>
        <v>#REF!</v>
      </c>
      <c r="J10" s="5"/>
    </row>
    <row r="11" spans="1:12" ht="15" customHeight="1">
      <c r="A11" s="58" t="s">
        <v>23</v>
      </c>
      <c r="B11" s="59" t="s">
        <v>49</v>
      </c>
      <c r="C11" s="55" t="str">
        <f>IFERROR(VLOOKUP(B11,#REF!,4,FALSE),"N/A")</f>
        <v>N/A</v>
      </c>
      <c r="D11" s="89" t="s">
        <v>7</v>
      </c>
      <c r="E11" s="90"/>
      <c r="F11" s="89" t="s">
        <v>15</v>
      </c>
      <c r="G11" s="90"/>
      <c r="H11" s="60" t="e">
        <f ca="1">SUMIFS(INDIRECT("'DataPen'!K"&amp;L$8&amp;":K"&amp;L$9),INDIRECT("'DataPen'!D"&amp;L$8&amp;":D"&amp;L$9),B11)</f>
        <v>#REF!</v>
      </c>
      <c r="I11" s="61" t="e">
        <f ca="1">+H11/$H$71</f>
        <v>#REF!</v>
      </c>
      <c r="J11" s="5"/>
    </row>
    <row r="12" spans="1:12" ht="15" customHeight="1">
      <c r="A12" s="63" t="s">
        <v>23</v>
      </c>
      <c r="B12" s="64" t="s">
        <v>51</v>
      </c>
      <c r="C12" s="55" t="str">
        <f>IFERROR(VLOOKUP(B12,#REF!,4,FALSE),"N/A")</f>
        <v>N/A</v>
      </c>
      <c r="D12" s="89" t="s">
        <v>7</v>
      </c>
      <c r="E12" s="90"/>
      <c r="F12" s="89" t="s">
        <v>15</v>
      </c>
      <c r="G12" s="90"/>
      <c r="H12" s="60" t="e">
        <f ca="1">SUMIFS(INDIRECT("'DataPen'!K"&amp;L$8&amp;":K"&amp;L$9),INDIRECT("'DataPen'!D"&amp;L$8&amp;":D"&amp;L$9),B12)</f>
        <v>#REF!</v>
      </c>
      <c r="I12" s="21" t="e">
        <f ca="1">+H12/$H$71</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5" thickBot="1">
      <c r="A17" s="26" t="s">
        <v>18</v>
      </c>
      <c r="B17" s="48" t="s">
        <v>19</v>
      </c>
      <c r="C17" s="27" t="s">
        <v>20</v>
      </c>
      <c r="D17" s="26" t="s">
        <v>10</v>
      </c>
      <c r="E17" s="26" t="s">
        <v>21</v>
      </c>
      <c r="F17" s="28" t="s">
        <v>22</v>
      </c>
      <c r="G17" s="28" t="s">
        <v>35</v>
      </c>
      <c r="H17" s="26" t="s">
        <v>12</v>
      </c>
      <c r="I17" s="29" t="s">
        <v>13</v>
      </c>
      <c r="J17" s="5"/>
    </row>
    <row r="18" spans="1:12">
      <c r="A18" s="30" t="s">
        <v>23</v>
      </c>
      <c r="B18" s="49" t="s">
        <v>41</v>
      </c>
      <c r="C18" s="49" t="str">
        <f>IFERROR(VLOOKUP(B18,#REF!,4,FALSE),"N/A")</f>
        <v>N/A</v>
      </c>
      <c r="D18" s="31" t="s">
        <v>16</v>
      </c>
      <c r="E18" s="31" t="s">
        <v>26</v>
      </c>
      <c r="F18" s="31" t="s">
        <v>27</v>
      </c>
      <c r="G18" s="45"/>
      <c r="H18" s="32" t="e">
        <f ca="1">SUMIFS(INDIRECT("'DataPen'!K"&amp;$L$18&amp;":K"&amp;$L$19),INDIRECT("'DataPen'!D"&amp;$L$18&amp;":D"&amp;$L$19),B18)</f>
        <v>#REF!</v>
      </c>
      <c r="I18" s="33" t="e">
        <f t="shared" ref="I18:I27" ca="1" si="0">+H18/$H$71</f>
        <v>#REF!</v>
      </c>
      <c r="J18" s="5"/>
      <c r="K18" s="5" t="s">
        <v>52</v>
      </c>
      <c r="L18" s="5" t="e">
        <f>MATCH(K18,#REF!,FALSE)</f>
        <v>#REF!</v>
      </c>
    </row>
    <row r="19" spans="1:12">
      <c r="A19" s="34" t="s">
        <v>23</v>
      </c>
      <c r="B19" s="34" t="s">
        <v>41</v>
      </c>
      <c r="C19" s="34" t="str">
        <f>IFERROR(VLOOKUP(B19,#REF!,4,FALSE),"N/A")</f>
        <v>N/A</v>
      </c>
      <c r="D19" s="35" t="s">
        <v>16</v>
      </c>
      <c r="E19" s="35" t="s">
        <v>28</v>
      </c>
      <c r="F19" s="35" t="s">
        <v>27</v>
      </c>
      <c r="G19" s="37"/>
      <c r="H19" s="36" t="e">
        <f ca="1">SUMIFS(INDIRECT("'DataPen'!K"&amp;$L$20&amp;":K"&amp;$L$21),INDIRECT("'DataPen'!D"&amp;$L$20&amp;":D"&amp;$L$21),B19)</f>
        <v>#REF!</v>
      </c>
      <c r="I19" s="33" t="e">
        <f t="shared" ca="1" si="0"/>
        <v>#REF!</v>
      </c>
      <c r="J19" s="5"/>
      <c r="K19" s="5" t="s">
        <v>53</v>
      </c>
      <c r="L19" s="5" t="e">
        <f>MATCH(K19,#REF!,FALSE)</f>
        <v>#REF!</v>
      </c>
    </row>
    <row r="20" spans="1:12">
      <c r="A20" s="34" t="s">
        <v>23</v>
      </c>
      <c r="B20" s="34" t="s">
        <v>41</v>
      </c>
      <c r="C20" s="34" t="str">
        <f>IFERROR(VLOOKUP(B20,#REF!,4,FALSE),"N/A")</f>
        <v>N/A</v>
      </c>
      <c r="D20" s="35" t="s">
        <v>16</v>
      </c>
      <c r="E20" s="35" t="s">
        <v>28</v>
      </c>
      <c r="F20" s="35" t="s">
        <v>29</v>
      </c>
      <c r="G20" s="37"/>
      <c r="H20" s="36" t="e">
        <f ca="1">SUMIFS(INDIRECT("'DataPen'!K"&amp;$L$21&amp;":K"&amp;$L$22),INDIRECT("'DataPen'!D"&amp;$L$21&amp;":D"&amp;$L$22),B20)</f>
        <v>#REF!</v>
      </c>
      <c r="I20" s="33" t="e">
        <f t="shared" ca="1" si="0"/>
        <v>#REF!</v>
      </c>
      <c r="J20" s="5"/>
      <c r="K20" s="5" t="s">
        <v>54</v>
      </c>
      <c r="L20" s="5" t="e">
        <f>MATCH(K20,#REF!,FALSE)</f>
        <v>#REF!</v>
      </c>
    </row>
    <row r="21" spans="1:12">
      <c r="A21" s="34" t="s">
        <v>23</v>
      </c>
      <c r="B21" s="34" t="s">
        <v>47</v>
      </c>
      <c r="C21" s="34" t="str">
        <f>IFERROR(VLOOKUP(B21,#REF!,4,FALSE),"N/A")</f>
        <v>N/A</v>
      </c>
      <c r="D21" s="37" t="s">
        <v>16</v>
      </c>
      <c r="E21" s="37" t="s">
        <v>26</v>
      </c>
      <c r="F21" s="35" t="s">
        <v>27</v>
      </c>
      <c r="G21" s="37"/>
      <c r="H21" s="36" t="e">
        <f ca="1">SUMIFS(INDIRECT("'DataPen'!K"&amp;$L$18&amp;":K"&amp;$L$19),INDIRECT("'DataPen'!D"&amp;$L$18&amp;":D"&amp;$L$19),B21)</f>
        <v>#REF!</v>
      </c>
      <c r="I21" s="33" t="e">
        <f t="shared" ca="1" si="0"/>
        <v>#REF!</v>
      </c>
      <c r="J21" s="5"/>
      <c r="K21" s="5" t="s">
        <v>55</v>
      </c>
      <c r="L21" s="5" t="e">
        <f>MATCH(K21,#REF!,FALSE)</f>
        <v>#REF!</v>
      </c>
    </row>
    <row r="22" spans="1:12">
      <c r="A22" s="34" t="s">
        <v>23</v>
      </c>
      <c r="B22" s="34" t="s">
        <v>47</v>
      </c>
      <c r="C22" s="34" t="str">
        <f>IFERROR(VLOOKUP(B22,#REF!,4,FALSE),"N/A")</f>
        <v>N/A</v>
      </c>
      <c r="D22" s="37" t="s">
        <v>16</v>
      </c>
      <c r="E22" s="37" t="s">
        <v>28</v>
      </c>
      <c r="F22" s="35" t="s">
        <v>27</v>
      </c>
      <c r="G22" s="37"/>
      <c r="H22" s="32" t="e">
        <f ca="1">SUMIFS(INDIRECT("'DataPen'!K"&amp;$L$20&amp;":K"&amp;$L$21),INDIRECT("'DataPen'!D"&amp;$L$20&amp;":D"&amp;$L$21),B22)</f>
        <v>#REF!</v>
      </c>
      <c r="I22" s="33" t="e">
        <f t="shared" ca="1" si="0"/>
        <v>#REF!</v>
      </c>
      <c r="J22" s="5"/>
      <c r="K22" s="5" t="s">
        <v>56</v>
      </c>
      <c r="L22" s="5" t="e">
        <f>MATCH(K22,#REF!,FALSE)</f>
        <v>#REF!</v>
      </c>
    </row>
    <row r="23" spans="1:12">
      <c r="A23" s="34" t="s">
        <v>23</v>
      </c>
      <c r="B23" s="34" t="s">
        <v>49</v>
      </c>
      <c r="C23" s="34" t="str">
        <f>IFERROR(VLOOKUP(B23,#REF!,4,FALSE),"N/A")</f>
        <v>N/A</v>
      </c>
      <c r="D23" s="37" t="s">
        <v>16</v>
      </c>
      <c r="E23" s="37" t="s">
        <v>26</v>
      </c>
      <c r="F23" s="35" t="s">
        <v>27</v>
      </c>
      <c r="G23" s="37"/>
      <c r="H23" s="36" t="e">
        <f ca="1">SUMIFS(INDIRECT("'DataPen'!K"&amp;$L$18&amp;":K"&amp;$L$19),INDIRECT("'DataPen'!D"&amp;$L$18&amp;":D"&amp;$L$19),B23)</f>
        <v>#REF!</v>
      </c>
      <c r="I23" s="33" t="e">
        <f t="shared" ca="1" si="0"/>
        <v>#REF!</v>
      </c>
      <c r="J23" s="5"/>
    </row>
    <row r="24" spans="1:12">
      <c r="A24" s="34" t="s">
        <v>23</v>
      </c>
      <c r="B24" s="34" t="s">
        <v>49</v>
      </c>
      <c r="C24" s="34" t="str">
        <f>IFERROR(VLOOKUP(B24,#REF!,4,FALSE),"N/A")</f>
        <v>N/A</v>
      </c>
      <c r="D24" s="37" t="s">
        <v>16</v>
      </c>
      <c r="E24" s="37" t="s">
        <v>26</v>
      </c>
      <c r="F24" s="35" t="s">
        <v>29</v>
      </c>
      <c r="G24" s="37"/>
      <c r="H24" s="32" t="e">
        <f ca="1">SUMIFS(INDIRECT("'DataPen'!K"&amp;$L$19&amp;":K"&amp;$L$20),INDIRECT("'DataPen'!D"&amp;$L$19&amp;":D"&amp;$L$20),B24)</f>
        <v>#REF!</v>
      </c>
      <c r="I24" s="33" t="e">
        <f t="shared" ca="1" si="0"/>
        <v>#REF!</v>
      </c>
      <c r="J24" s="5"/>
    </row>
    <row r="25" spans="1:12">
      <c r="A25" s="34" t="s">
        <v>23</v>
      </c>
      <c r="B25" s="34" t="s">
        <v>49</v>
      </c>
      <c r="C25" s="34" t="str">
        <f>IFERROR(VLOOKUP(B25,#REF!,4,FALSE),"N/A")</f>
        <v>N/A</v>
      </c>
      <c r="D25" s="37" t="s">
        <v>16</v>
      </c>
      <c r="E25" s="37" t="s">
        <v>28</v>
      </c>
      <c r="F25" s="35" t="s">
        <v>27</v>
      </c>
      <c r="G25" s="37"/>
      <c r="H25" s="32" t="e">
        <f ca="1">SUMIFS(INDIRECT("'DataPen'!K"&amp;$L$20&amp;":K"&amp;$L$21),INDIRECT("'DataPen'!D"&amp;$L$20&amp;":D"&amp;$L$21),B25)</f>
        <v>#REF!</v>
      </c>
      <c r="I25" s="33" t="e">
        <f t="shared" ca="1" si="0"/>
        <v>#REF!</v>
      </c>
      <c r="J25" s="5"/>
    </row>
    <row r="26" spans="1:12">
      <c r="A26" s="34" t="s">
        <v>23</v>
      </c>
      <c r="B26" s="34" t="s">
        <v>51</v>
      </c>
      <c r="C26" s="34" t="str">
        <f>IFERROR(VLOOKUP(B26,#REF!,4,FALSE),"N/A")</f>
        <v>N/A</v>
      </c>
      <c r="D26" s="37" t="s">
        <v>16</v>
      </c>
      <c r="E26" s="37" t="s">
        <v>26</v>
      </c>
      <c r="F26" s="35" t="s">
        <v>27</v>
      </c>
      <c r="G26" s="37"/>
      <c r="H26" s="36" t="e">
        <f ca="1">SUMIFS(INDIRECT("'DataPen'!K"&amp;$L$18&amp;":K"&amp;$L$19),INDIRECT("'DataPen'!D"&amp;$L$18&amp;":D"&amp;$L$19),B26)</f>
        <v>#REF!</v>
      </c>
      <c r="I26" s="33" t="e">
        <f t="shared" ca="1" si="0"/>
        <v>#REF!</v>
      </c>
      <c r="J26" s="5"/>
    </row>
    <row r="27" spans="1:12">
      <c r="A27" s="34" t="s">
        <v>23</v>
      </c>
      <c r="B27" s="38" t="s">
        <v>51</v>
      </c>
      <c r="C27" s="38" t="str">
        <f>IFERROR(VLOOKUP(B27,#REF!,4,FALSE),"N/A")</f>
        <v>N/A</v>
      </c>
      <c r="D27" s="39" t="s">
        <v>16</v>
      </c>
      <c r="E27" s="39" t="s">
        <v>28</v>
      </c>
      <c r="F27" s="39" t="s">
        <v>27</v>
      </c>
      <c r="G27" s="39"/>
      <c r="H27" s="20" t="e">
        <f ca="1">SUMIFS(INDIRECT("'DataPen'!K"&amp;$L$20&amp;":K"&amp;$L$21),INDIRECT("'DataPen'!D"&amp;$L$20&amp;":D"&amp;$L$21),B27)</f>
        <v>#REF!</v>
      </c>
      <c r="I27" s="65" t="e">
        <f t="shared" ca="1" si="0"/>
        <v>#REF!</v>
      </c>
    </row>
    <row r="28" spans="1:12" ht="13.5" thickBot="1">
      <c r="A28" s="22" t="str">
        <f>CONCATENATE("Total "&amp;D15)</f>
        <v>Total Fixed Income</v>
      </c>
      <c r="B28" s="22"/>
      <c r="C28" s="22"/>
      <c r="D28" s="23"/>
      <c r="E28" s="23"/>
      <c r="F28" s="23"/>
      <c r="G28" s="46">
        <f>SUM(G18:G27)</f>
        <v>0</v>
      </c>
      <c r="H28" s="23" t="e">
        <f ca="1">SUM(H18:H27)</f>
        <v>#REF!</v>
      </c>
      <c r="I28" s="24" t="e">
        <f ca="1">SUM(I18:I27)</f>
        <v>#REF!</v>
      </c>
    </row>
    <row r="29" spans="1:12" ht="13.5" thickTop="1">
      <c r="I29" s="4"/>
    </row>
    <row r="30" spans="1:12">
      <c r="A30" s="10" t="s">
        <v>6</v>
      </c>
      <c r="B30" s="10"/>
      <c r="C30" s="10"/>
      <c r="D30" s="14" t="s">
        <v>30</v>
      </c>
    </row>
    <row r="31" spans="1:12" ht="13.5" thickBot="1">
      <c r="A31" s="10" t="s">
        <v>17</v>
      </c>
      <c r="B31" s="10"/>
      <c r="C31" s="10"/>
      <c r="D31" s="25" t="s">
        <v>9</v>
      </c>
      <c r="I31" s="4"/>
    </row>
    <row r="32" spans="1:12" ht="39.5" thickBot="1">
      <c r="A32" s="26" t="s">
        <v>18</v>
      </c>
      <c r="B32" s="48" t="s">
        <v>19</v>
      </c>
      <c r="C32" s="27" t="s">
        <v>20</v>
      </c>
      <c r="D32" s="26" t="s">
        <v>31</v>
      </c>
      <c r="E32" s="26" t="s">
        <v>21</v>
      </c>
      <c r="F32" s="28" t="s">
        <v>22</v>
      </c>
      <c r="G32" s="28" t="s">
        <v>35</v>
      </c>
      <c r="H32" s="26" t="s">
        <v>12</v>
      </c>
      <c r="I32" s="29" t="s">
        <v>13</v>
      </c>
    </row>
    <row r="33" spans="1:12">
      <c r="A33" s="34" t="s">
        <v>23</v>
      </c>
      <c r="B33" s="49" t="s">
        <v>41</v>
      </c>
      <c r="C33" s="49" t="str">
        <f>IFERROR(VLOOKUP(B33,#REF!,4,FALSE),"N/A")</f>
        <v>N/A</v>
      </c>
      <c r="D33" s="31" t="s">
        <v>30</v>
      </c>
      <c r="E33" s="31" t="s">
        <v>26</v>
      </c>
      <c r="F33" s="31" t="s">
        <v>27</v>
      </c>
      <c r="G33" s="31"/>
      <c r="H33" s="32" t="e">
        <f ca="1">SUMIFS(INDIRECT("'DataPen'!K"&amp;$L33&amp;":K"&amp;$L34),INDIRECT("'DataPen'!D"&amp;$L33&amp;":D"&amp;$L34),B33)</f>
        <v>#REF!</v>
      </c>
      <c r="I33" s="18" t="e">
        <f t="shared" ref="I33:I41" ca="1" si="1">+H33/$H$71</f>
        <v>#REF!</v>
      </c>
      <c r="K33" s="5" t="s">
        <v>56</v>
      </c>
      <c r="L33" s="5" t="e">
        <f>MATCH(K33,#REF!,FALSE)</f>
        <v>#REF!</v>
      </c>
    </row>
    <row r="34" spans="1:12" s="4" customFormat="1">
      <c r="A34" s="34" t="s">
        <v>23</v>
      </c>
      <c r="B34" s="34" t="s">
        <v>41</v>
      </c>
      <c r="C34" s="34" t="str">
        <f>IFERROR(VLOOKUP(B34,#REF!,4,FALSE),"N/A")</f>
        <v>N/A</v>
      </c>
      <c r="D34" s="35" t="s">
        <v>30</v>
      </c>
      <c r="E34" s="35" t="s">
        <v>28</v>
      </c>
      <c r="F34" s="35" t="s">
        <v>27</v>
      </c>
      <c r="G34" s="35"/>
      <c r="H34" s="36" t="e">
        <f ca="1">SUMIFS(INDIRECT("'DataPen'!K"&amp;$L35&amp;":K"&amp;$L36),INDIRECT("'DataPen'!D"&amp;$L35&amp;":D"&amp;$L36),B34)</f>
        <v>#REF!</v>
      </c>
      <c r="I34" s="33" t="e">
        <f t="shared" ca="1" si="1"/>
        <v>#REF!</v>
      </c>
      <c r="K34" s="5" t="s">
        <v>57</v>
      </c>
      <c r="L34" s="5" t="e">
        <f>MATCH(K34,#REF!,FALSE)</f>
        <v>#REF!</v>
      </c>
    </row>
    <row r="35" spans="1:12" s="4" customFormat="1">
      <c r="A35" s="34" t="s">
        <v>23</v>
      </c>
      <c r="B35" s="40" t="s">
        <v>47</v>
      </c>
      <c r="C35" s="40" t="str">
        <f>IFERROR(VLOOKUP(B35,#REF!,4,FALSE),"N/A")</f>
        <v>N/A</v>
      </c>
      <c r="D35" s="35" t="s">
        <v>30</v>
      </c>
      <c r="E35" s="35" t="s">
        <v>26</v>
      </c>
      <c r="F35" s="35" t="s">
        <v>27</v>
      </c>
      <c r="G35" s="37"/>
      <c r="H35" s="36" t="e">
        <f ca="1">SUMIFS(INDIRECT("'DataPen'!K"&amp;$L33&amp;":K"&amp;$L34),INDIRECT("'DataPen'!D"&amp;$L33&amp;":D"&amp;$L34),B35)</f>
        <v>#REF!</v>
      </c>
      <c r="I35" s="33" t="e">
        <f t="shared" ca="1" si="1"/>
        <v>#REF!</v>
      </c>
      <c r="K35" s="5" t="s">
        <v>58</v>
      </c>
      <c r="L35" s="5" t="e">
        <f>MATCH(K35,#REF!,FALSE)</f>
        <v>#REF!</v>
      </c>
    </row>
    <row r="36" spans="1:12" s="4" customFormat="1">
      <c r="A36" s="34" t="s">
        <v>23</v>
      </c>
      <c r="B36" s="40" t="s">
        <v>47</v>
      </c>
      <c r="C36" s="40" t="str">
        <f>IFERROR(VLOOKUP(B36,#REF!,4,FALSE),"N/A")</f>
        <v>N/A</v>
      </c>
      <c r="D36" s="37" t="s">
        <v>30</v>
      </c>
      <c r="E36" s="37" t="s">
        <v>28</v>
      </c>
      <c r="F36" s="35" t="s">
        <v>27</v>
      </c>
      <c r="G36" s="37"/>
      <c r="H36" s="36" t="e">
        <f ca="1">SUMIFS(INDIRECT("'DataPen'!K"&amp;$L35&amp;":K"&amp;$L36),INDIRECT("'DataPen'!D"&amp;$L35&amp;":D"&amp;$L36),B36)</f>
        <v>#REF!</v>
      </c>
      <c r="I36" s="33" t="e">
        <f t="shared" ca="1" si="1"/>
        <v>#REF!</v>
      </c>
      <c r="K36" s="5" t="s">
        <v>59</v>
      </c>
      <c r="L36" s="5" t="e">
        <f>MATCH(K36,#REF!,FALSE)</f>
        <v>#REF!</v>
      </c>
    </row>
    <row r="37" spans="1:12" s="4" customFormat="1">
      <c r="A37" s="34" t="s">
        <v>23</v>
      </c>
      <c r="B37" s="40" t="s">
        <v>47</v>
      </c>
      <c r="C37" s="40" t="str">
        <f>IFERROR(VLOOKUP(B37,#REF!,4,FALSE),"N/A")</f>
        <v>N/A</v>
      </c>
      <c r="D37" s="37" t="s">
        <v>30</v>
      </c>
      <c r="E37" s="37" t="s">
        <v>28</v>
      </c>
      <c r="F37" s="35" t="s">
        <v>29</v>
      </c>
      <c r="G37" s="37"/>
      <c r="H37" s="36" t="e">
        <f ca="1">SUMIFS(INDIRECT("'DataPen'!K"&amp;$L36&amp;":K"&amp;$L37),INDIRECT("'DataPen'!D"&amp;$L36&amp;":D"&amp;$L37),B37)</f>
        <v>#REF!</v>
      </c>
      <c r="I37" s="33" t="e">
        <f t="shared" ca="1" si="1"/>
        <v>#REF!</v>
      </c>
      <c r="K37" s="5" t="s">
        <v>60</v>
      </c>
      <c r="L37" s="5" t="e">
        <f>MATCH(K37,#REF!,FALSE)</f>
        <v>#REF!</v>
      </c>
    </row>
    <row r="38" spans="1:12" s="4" customFormat="1">
      <c r="A38" s="34" t="s">
        <v>23</v>
      </c>
      <c r="B38" s="40" t="s">
        <v>49</v>
      </c>
      <c r="C38" s="40" t="str">
        <f>IFERROR(VLOOKUP(B38,#REF!,4,FALSE),"N/A")</f>
        <v>N/A</v>
      </c>
      <c r="D38" s="35" t="s">
        <v>30</v>
      </c>
      <c r="E38" s="35" t="s">
        <v>26</v>
      </c>
      <c r="F38" s="35" t="s">
        <v>27</v>
      </c>
      <c r="G38" s="37"/>
      <c r="H38" s="36" t="e">
        <f ca="1">SUMIFS(INDIRECT("'DataPen'!K"&amp;$L33&amp;":K"&amp;$L34),INDIRECT("'DataPen'!D"&amp;$L33&amp;":D"&amp;$L34),B38)</f>
        <v>#REF!</v>
      </c>
      <c r="I38" s="33" t="e">
        <f t="shared" ca="1" si="1"/>
        <v>#REF!</v>
      </c>
      <c r="K38" s="5"/>
    </row>
    <row r="39" spans="1:12" s="4" customFormat="1">
      <c r="A39" s="34" t="s">
        <v>23</v>
      </c>
      <c r="B39" s="40" t="s">
        <v>49</v>
      </c>
      <c r="C39" s="40" t="str">
        <f>IFERROR(VLOOKUP(B39,#REF!,4,FALSE),"N/A")</f>
        <v>N/A</v>
      </c>
      <c r="D39" s="37" t="s">
        <v>30</v>
      </c>
      <c r="E39" s="37" t="s">
        <v>28</v>
      </c>
      <c r="F39" s="35" t="s">
        <v>27</v>
      </c>
      <c r="G39" s="37"/>
      <c r="H39" s="36" t="e">
        <f ca="1">SUMIFS(INDIRECT("'DataPen'!K"&amp;$L33&amp;":K"&amp;$L34),INDIRECT("'DataPen'!D"&amp;$L33&amp;":D"&amp;$L34),B39)</f>
        <v>#REF!</v>
      </c>
      <c r="I39" s="33" t="e">
        <f t="shared" ca="1" si="1"/>
        <v>#REF!</v>
      </c>
      <c r="K39" s="5"/>
    </row>
    <row r="40" spans="1:12" s="4" customFormat="1">
      <c r="A40" s="34" t="s">
        <v>23</v>
      </c>
      <c r="B40" s="40" t="s">
        <v>51</v>
      </c>
      <c r="C40" s="40" t="str">
        <f>IFERROR(VLOOKUP(B40,#REF!,4,FALSE),"N/A")</f>
        <v>N/A</v>
      </c>
      <c r="D40" s="37" t="s">
        <v>30</v>
      </c>
      <c r="E40" s="37" t="s">
        <v>26</v>
      </c>
      <c r="F40" s="35" t="s">
        <v>27</v>
      </c>
      <c r="G40" s="37"/>
      <c r="H40" s="36" t="e">
        <f ca="1">SUMIFS(INDIRECT("'DataPen'!K"&amp;$L33&amp;":K"&amp;$L34),INDIRECT("'DataPen'!D"&amp;$L33&amp;":D"&amp;$L34),B40)</f>
        <v>#REF!</v>
      </c>
      <c r="I40" s="33" t="e">
        <f t="shared" ca="1" si="1"/>
        <v>#REF!</v>
      </c>
    </row>
    <row r="41" spans="1:12" s="4" customFormat="1">
      <c r="A41" s="34" t="s">
        <v>23</v>
      </c>
      <c r="B41" s="38" t="s">
        <v>51</v>
      </c>
      <c r="C41" s="38" t="str">
        <f>IFERROR(VLOOKUP(B41,#REF!,4,FALSE),"N/A")</f>
        <v>N/A</v>
      </c>
      <c r="D41" s="39" t="s">
        <v>30</v>
      </c>
      <c r="E41" s="39" t="s">
        <v>28</v>
      </c>
      <c r="F41" s="39" t="s">
        <v>27</v>
      </c>
      <c r="G41" s="39"/>
      <c r="H41" s="36" t="e">
        <f ca="1">SUMIFS(INDIRECT("'DataPen'!K"&amp;$L35&amp;":K"&amp;$L36),INDIRECT("'DataPen'!D"&amp;$L35&amp;":D"&amp;$L36),B41)</f>
        <v>#REF!</v>
      </c>
      <c r="I41" s="33" t="e">
        <f t="shared" ca="1" si="1"/>
        <v>#REF!</v>
      </c>
    </row>
    <row r="42" spans="1:12" s="4" customFormat="1" ht="13.5" thickBot="1">
      <c r="A42" s="22" t="str">
        <f>CONCATENATE("Total "&amp;D30)</f>
        <v>Total Equity</v>
      </c>
      <c r="B42" s="22"/>
      <c r="C42" s="22"/>
      <c r="D42" s="23"/>
      <c r="E42" s="23"/>
      <c r="F42" s="23"/>
      <c r="G42" s="46">
        <f>SUM(G33:G41)</f>
        <v>0</v>
      </c>
      <c r="H42" s="23" t="e">
        <f ca="1">SUM(H33:H41)</f>
        <v>#REF!</v>
      </c>
      <c r="I42" s="24" t="e">
        <f ca="1">SUM(I33:I41)</f>
        <v>#REF!</v>
      </c>
    </row>
    <row r="43" spans="1:12" s="4" customFormat="1" ht="13.5" thickTop="1">
      <c r="A43" s="5"/>
      <c r="B43" s="5"/>
      <c r="C43" s="5"/>
      <c r="D43" s="5"/>
      <c r="E43" s="5"/>
      <c r="F43" s="5"/>
      <c r="G43" s="5"/>
      <c r="H43" s="5"/>
      <c r="I43" s="5"/>
    </row>
    <row r="44" spans="1:12" s="4" customFormat="1">
      <c r="A44" s="10" t="s">
        <v>6</v>
      </c>
      <c r="B44" s="10"/>
      <c r="C44" s="10"/>
      <c r="D44" s="14" t="s">
        <v>32</v>
      </c>
      <c r="E44" s="5"/>
      <c r="F44" s="5"/>
      <c r="G44" s="5"/>
      <c r="H44" s="5"/>
      <c r="I44" s="5"/>
    </row>
    <row r="45" spans="1:12" s="4" customFormat="1" ht="13.5" thickBot="1">
      <c r="A45" s="10" t="s">
        <v>17</v>
      </c>
      <c r="B45" s="10"/>
      <c r="C45" s="10"/>
      <c r="D45" s="25" t="s">
        <v>9</v>
      </c>
      <c r="E45" s="5"/>
      <c r="F45" s="5"/>
      <c r="G45" s="5"/>
      <c r="H45" s="5"/>
    </row>
    <row r="46" spans="1:12" s="4" customFormat="1" ht="39.5" thickBot="1">
      <c r="A46" s="26" t="s">
        <v>18</v>
      </c>
      <c r="B46" s="48" t="s">
        <v>19</v>
      </c>
      <c r="C46" s="27" t="s">
        <v>20</v>
      </c>
      <c r="D46" s="26" t="s">
        <v>31</v>
      </c>
      <c r="E46" s="26" t="s">
        <v>21</v>
      </c>
      <c r="F46" s="28" t="s">
        <v>22</v>
      </c>
      <c r="G46" s="28" t="s">
        <v>35</v>
      </c>
      <c r="H46" s="26" t="s">
        <v>12</v>
      </c>
      <c r="I46" s="29" t="s">
        <v>13</v>
      </c>
    </row>
    <row r="47" spans="1:12" s="4" customFormat="1">
      <c r="A47" s="30" t="s">
        <v>23</v>
      </c>
      <c r="B47" s="49" t="s">
        <v>41</v>
      </c>
      <c r="C47" s="49" t="str">
        <f>IFERROR(VLOOKUP(B47,#REF!,4,FALSE),"N/A")</f>
        <v>N/A</v>
      </c>
      <c r="D47" s="31" t="s">
        <v>32</v>
      </c>
      <c r="E47" s="31" t="s">
        <v>26</v>
      </c>
      <c r="F47" s="31" t="s">
        <v>27</v>
      </c>
      <c r="G47" s="31"/>
      <c r="H47" s="32" t="e">
        <f ca="1">SUMIFS(INDIRECT("'DataPen'!K"&amp;$L$47&amp;":K"&amp;$L$48),INDIRECT("'DataPen'!D"&amp;$L$47&amp;":D"&amp;$L$48),B47)</f>
        <v>#REF!</v>
      </c>
      <c r="I47" s="18" t="e">
        <f ca="1">+H47/$H$71</f>
        <v>#REF!</v>
      </c>
      <c r="K47" s="5" t="s">
        <v>60</v>
      </c>
      <c r="L47" s="5" t="e">
        <f>MATCH(K47,#REF!,FALSE)</f>
        <v>#REF!</v>
      </c>
    </row>
    <row r="48" spans="1:12" s="4" customFormat="1">
      <c r="A48" s="34" t="s">
        <v>23</v>
      </c>
      <c r="B48" s="34" t="s">
        <v>41</v>
      </c>
      <c r="C48" s="34" t="str">
        <f>IFERROR(VLOOKUP(B48,#REF!,4,FALSE),"N/A")</f>
        <v>N/A</v>
      </c>
      <c r="D48" s="35" t="s">
        <v>32</v>
      </c>
      <c r="E48" s="35" t="s">
        <v>28</v>
      </c>
      <c r="F48" s="35" t="s">
        <v>27</v>
      </c>
      <c r="G48" s="35"/>
      <c r="H48" s="36" t="e">
        <f ca="1">SUMIFS(INDIRECT("'DataPen'!K"&amp;$L$49&amp;":K"&amp;$L$50),INDIRECT("'DataPen'!D"&amp;$L$49&amp;":D"&amp;$L$50),B48)</f>
        <v>#REF!</v>
      </c>
      <c r="I48" s="33" t="e">
        <f ca="1">+H48/$H$71</f>
        <v>#REF!</v>
      </c>
      <c r="K48" s="5" t="s">
        <v>61</v>
      </c>
      <c r="L48" s="5" t="e">
        <f>MATCH(K48,#REF!,FALSE)</f>
        <v>#REF!</v>
      </c>
    </row>
    <row r="49" spans="1:12" s="4" customFormat="1">
      <c r="A49" s="34" t="s">
        <v>23</v>
      </c>
      <c r="B49" s="34" t="s">
        <v>47</v>
      </c>
      <c r="C49" s="34" t="str">
        <f>IFERROR(VLOOKUP(B49,#REF!,4,FALSE),"N/A")</f>
        <v>N/A</v>
      </c>
      <c r="D49" s="35" t="s">
        <v>32</v>
      </c>
      <c r="E49" s="35" t="s">
        <v>26</v>
      </c>
      <c r="F49" s="35" t="s">
        <v>27</v>
      </c>
      <c r="G49" s="35"/>
      <c r="H49" s="32" t="e">
        <f ca="1">SUMIFS(INDIRECT("'DataPen'!K"&amp;$L$47&amp;":K"&amp;$L$48),INDIRECT("'DataPen'!D"&amp;$L$47&amp;":D"&amp;$L$48),B49)</f>
        <v>#REF!</v>
      </c>
      <c r="I49" s="33" t="e">
        <f t="shared" ref="I49:I52" ca="1" si="2">+H49/$H$71</f>
        <v>#REF!</v>
      </c>
      <c r="K49" s="5" t="s">
        <v>62</v>
      </c>
      <c r="L49" s="5" t="e">
        <f>MATCH(K49,#REF!,FALSE)</f>
        <v>#REF!</v>
      </c>
    </row>
    <row r="50" spans="1:12" s="4" customFormat="1">
      <c r="A50" s="34" t="s">
        <v>23</v>
      </c>
      <c r="B50" s="34" t="s">
        <v>47</v>
      </c>
      <c r="C50" s="34" t="str">
        <f>IFERROR(VLOOKUP(B50,#REF!,4,FALSE),"N/A")</f>
        <v>N/A</v>
      </c>
      <c r="D50" s="35" t="s">
        <v>32</v>
      </c>
      <c r="E50" s="35" t="s">
        <v>28</v>
      </c>
      <c r="F50" s="35" t="s">
        <v>27</v>
      </c>
      <c r="G50" s="35"/>
      <c r="H50" s="32" t="e">
        <f ca="1">SUMIFS(INDIRECT("'DataPen'!K"&amp;$L$49&amp;":K"&amp;$L$50),INDIRECT("'DataPen'!D"&amp;$L$49&amp;":D"&amp;$L$50),B50)</f>
        <v>#REF!</v>
      </c>
      <c r="I50" s="33" t="e">
        <f t="shared" ca="1" si="2"/>
        <v>#REF!</v>
      </c>
      <c r="K50" s="5" t="s">
        <v>63</v>
      </c>
      <c r="L50" s="5" t="e">
        <f>MATCH(K50,#REF!,FALSE)</f>
        <v>#REF!</v>
      </c>
    </row>
    <row r="51" spans="1:12" s="4" customFormat="1">
      <c r="A51" s="34" t="s">
        <v>23</v>
      </c>
      <c r="B51" s="34" t="s">
        <v>49</v>
      </c>
      <c r="C51" s="34" t="str">
        <f>IFERROR(VLOOKUP(B51,#REF!,4,FALSE),"N/A")</f>
        <v>N/A</v>
      </c>
      <c r="D51" s="35" t="s">
        <v>32</v>
      </c>
      <c r="E51" s="35" t="s">
        <v>26</v>
      </c>
      <c r="F51" s="35" t="s">
        <v>27</v>
      </c>
      <c r="G51" s="35"/>
      <c r="H51" s="32" t="e">
        <f ca="1">SUMIFS(INDIRECT("'DataPen'!K"&amp;$L$47&amp;":K"&amp;$L$48),INDIRECT("'DataPen'!D"&amp;$L$47&amp;":D"&amp;$L$48),B51)</f>
        <v>#REF!</v>
      </c>
      <c r="I51" s="33" t="e">
        <f t="shared" ca="1" si="2"/>
        <v>#REF!</v>
      </c>
      <c r="K51" s="5" t="s">
        <v>64</v>
      </c>
      <c r="L51" s="5" t="e">
        <f>MATCH(K51,#REF!,FALSE)</f>
        <v>#REF!</v>
      </c>
    </row>
    <row r="52" spans="1:12" s="4" customFormat="1">
      <c r="A52" s="34" t="s">
        <v>23</v>
      </c>
      <c r="B52" s="34" t="s">
        <v>49</v>
      </c>
      <c r="C52" s="34" t="str">
        <f>IFERROR(VLOOKUP(B52,#REF!,4,FALSE),"N/A")</f>
        <v>N/A</v>
      </c>
      <c r="D52" s="35" t="s">
        <v>32</v>
      </c>
      <c r="E52" s="35" t="s">
        <v>28</v>
      </c>
      <c r="F52" s="35" t="s">
        <v>27</v>
      </c>
      <c r="G52" s="35"/>
      <c r="H52" s="32" t="e">
        <f ca="1">SUMIFS(INDIRECT("'DataPen'!K"&amp;$L$49&amp;":K"&amp;$L$50),INDIRECT("'DataPen'!D"&amp;$L$49&amp;":D"&amp;$L$50),B52)</f>
        <v>#REF!</v>
      </c>
      <c r="I52" s="33" t="e">
        <f t="shared" ca="1" si="2"/>
        <v>#REF!</v>
      </c>
      <c r="K52" s="5"/>
    </row>
    <row r="53" spans="1:12" s="4" customFormat="1">
      <c r="A53" s="34" t="s">
        <v>23</v>
      </c>
      <c r="B53" s="34" t="s">
        <v>51</v>
      </c>
      <c r="C53" s="34" t="str">
        <f>IFERROR(VLOOKUP(B53,#REF!,4,FALSE),"N/A")</f>
        <v>N/A</v>
      </c>
      <c r="D53" s="35" t="s">
        <v>32</v>
      </c>
      <c r="E53" s="35" t="s">
        <v>26</v>
      </c>
      <c r="F53" s="35" t="s">
        <v>27</v>
      </c>
      <c r="G53" s="35"/>
      <c r="H53" s="32" t="e">
        <f ca="1">SUMIFS(INDIRECT("'DataPen'!K"&amp;$L$47&amp;":K"&amp;$L$48),INDIRECT("'DataPen'!D"&amp;$L$47&amp;":D"&amp;$L$48),B53)</f>
        <v>#REF!</v>
      </c>
      <c r="I53" s="33" t="e">
        <f ca="1">+H53/$H$71</f>
        <v>#REF!</v>
      </c>
    </row>
    <row r="54" spans="1:12" s="4" customFormat="1">
      <c r="A54" s="38" t="s">
        <v>23</v>
      </c>
      <c r="B54" s="38" t="s">
        <v>51</v>
      </c>
      <c r="C54" s="38" t="str">
        <f>IFERROR(VLOOKUP(B54,#REF!,4,FALSE),"N/A")</f>
        <v>N/A</v>
      </c>
      <c r="D54" s="35" t="s">
        <v>32</v>
      </c>
      <c r="E54" s="39" t="s">
        <v>28</v>
      </c>
      <c r="F54" s="39" t="s">
        <v>27</v>
      </c>
      <c r="G54" s="39"/>
      <c r="H54" s="32" t="e">
        <f ca="1">SUMIFS(INDIRECT("'DataPen'!K"&amp;$L$49&amp;":K"&amp;$L$50),INDIRECT("'DataPen'!D"&amp;$L$49&amp;":D"&amp;$L$50),B54)</f>
        <v>#REF!</v>
      </c>
      <c r="I54" s="33" t="e">
        <f ca="1">+H54/$H$71</f>
        <v>#REF!</v>
      </c>
    </row>
    <row r="55" spans="1:12" s="4" customFormat="1" ht="13.5" thickBot="1">
      <c r="A55" s="22" t="str">
        <f>CONCATENATE("Total "&amp;D44)</f>
        <v>Total Property</v>
      </c>
      <c r="B55" s="22"/>
      <c r="C55" s="22"/>
      <c r="D55" s="23"/>
      <c r="E55" s="23"/>
      <c r="F55" s="23"/>
      <c r="G55" s="46">
        <f>SUM(G47:G54)</f>
        <v>0</v>
      </c>
      <c r="H55" s="23" t="e">
        <f ca="1">SUM(H47:H54)</f>
        <v>#REF!</v>
      </c>
      <c r="I55" s="24" t="e">
        <f ca="1">SUM(I47:I54)</f>
        <v>#REF!</v>
      </c>
    </row>
    <row r="56" spans="1:12" s="4" customFormat="1" ht="13.5" thickTop="1">
      <c r="A56" s="5"/>
      <c r="B56" s="5"/>
      <c r="C56" s="5"/>
      <c r="D56" s="5"/>
      <c r="E56" s="5"/>
      <c r="F56" s="5"/>
      <c r="G56" s="5"/>
      <c r="H56" s="5"/>
      <c r="I56" s="5"/>
    </row>
    <row r="57" spans="1:12" s="4" customFormat="1">
      <c r="A57" s="10" t="s">
        <v>6</v>
      </c>
      <c r="B57" s="10"/>
      <c r="C57" s="10"/>
      <c r="D57" s="14" t="s">
        <v>33</v>
      </c>
      <c r="E57" s="5"/>
      <c r="F57" s="5"/>
      <c r="G57" s="5"/>
      <c r="H57" s="5"/>
      <c r="I57" s="5"/>
    </row>
    <row r="58" spans="1:12" s="4" customFormat="1" ht="13.5" thickBot="1">
      <c r="A58" s="10" t="s">
        <v>17</v>
      </c>
      <c r="B58" s="10"/>
      <c r="C58" s="10"/>
      <c r="D58" s="25" t="s">
        <v>9</v>
      </c>
      <c r="E58" s="5"/>
      <c r="F58" s="5"/>
      <c r="G58" s="5"/>
      <c r="H58" s="5"/>
    </row>
    <row r="59" spans="1:12" ht="39.5" thickBot="1">
      <c r="A59" s="26" t="s">
        <v>18</v>
      </c>
      <c r="B59" s="48" t="s">
        <v>19</v>
      </c>
      <c r="C59" s="27" t="s">
        <v>20</v>
      </c>
      <c r="D59" s="26" t="s">
        <v>31</v>
      </c>
      <c r="E59" s="26" t="s">
        <v>21</v>
      </c>
      <c r="F59" s="28" t="s">
        <v>22</v>
      </c>
      <c r="G59" s="28" t="s">
        <v>35</v>
      </c>
      <c r="H59" s="26" t="s">
        <v>12</v>
      </c>
      <c r="I59" s="29" t="s">
        <v>13</v>
      </c>
    </row>
    <row r="60" spans="1:12">
      <c r="A60" s="30" t="s">
        <v>23</v>
      </c>
      <c r="B60" s="49" t="s">
        <v>41</v>
      </c>
      <c r="C60" s="49" t="str">
        <f>IFERROR(VLOOKUP(B60,#REF!,4,FALSE),"N/A")</f>
        <v>N/A</v>
      </c>
      <c r="D60" s="31" t="s">
        <v>33</v>
      </c>
      <c r="E60" s="31" t="s">
        <v>26</v>
      </c>
      <c r="F60" s="31" t="s">
        <v>27</v>
      </c>
      <c r="G60" s="31"/>
      <c r="H60" s="17" t="e">
        <f ca="1">SUMIFS(INDIRECT("'DataPen'!K"&amp;$L$60&amp;":K"&amp;$L$61),INDIRECT("'DataPen'!D"&amp;$L$60&amp;":D"&amp;$L$61),B60)</f>
        <v>#REF!</v>
      </c>
      <c r="I60" s="18" t="e">
        <f t="shared" ref="I60:I68" ca="1" si="3">+H60/$H$71</f>
        <v>#REF!</v>
      </c>
      <c r="K60" s="5" t="s">
        <v>64</v>
      </c>
      <c r="L60" s="5" t="e">
        <f>MATCH(K60,#REF!,FALSE)</f>
        <v>#REF!</v>
      </c>
    </row>
    <row r="61" spans="1:12">
      <c r="A61" s="34" t="s">
        <v>23</v>
      </c>
      <c r="B61" s="34" t="s">
        <v>41</v>
      </c>
      <c r="C61" s="34" t="str">
        <f>IFERROR(VLOOKUP(B61,#REF!,4,FALSE),"N/A")</f>
        <v>N/A</v>
      </c>
      <c r="D61" s="35" t="s">
        <v>33</v>
      </c>
      <c r="E61" s="35" t="s">
        <v>28</v>
      </c>
      <c r="F61" s="35" t="s">
        <v>27</v>
      </c>
      <c r="G61" s="35"/>
      <c r="H61" s="32" t="e">
        <f ca="1">SUMIFS(INDIRECT("'DataPen'!K"&amp;$L$62&amp;":K"&amp;$L$63),INDIRECT("'DataPen'!D"&amp;$L$62&amp;":D"&amp;$L$63),B61)</f>
        <v>#REF!</v>
      </c>
      <c r="I61" s="33" t="e">
        <f t="shared" ca="1" si="3"/>
        <v>#REF!</v>
      </c>
      <c r="K61" s="5" t="s">
        <v>65</v>
      </c>
      <c r="L61" s="5" t="e">
        <f>MATCH(K61,#REF!,FALSE)</f>
        <v>#REF!</v>
      </c>
    </row>
    <row r="62" spans="1:12">
      <c r="A62" s="34" t="s">
        <v>23</v>
      </c>
      <c r="B62" s="40" t="s">
        <v>47</v>
      </c>
      <c r="C62" s="40" t="str">
        <f>IFERROR(VLOOKUP(B62,#REF!,4,FALSE),"N/A")</f>
        <v>N/A</v>
      </c>
      <c r="D62" s="35" t="s">
        <v>33</v>
      </c>
      <c r="E62" s="35" t="s">
        <v>26</v>
      </c>
      <c r="F62" s="35" t="s">
        <v>27</v>
      </c>
      <c r="G62" s="37"/>
      <c r="H62" s="36" t="e">
        <f ca="1">SUMIFS(INDIRECT("'DataPen'!K"&amp;$L$60&amp;":K"&amp;$L$61),INDIRECT("'DataPen'!D"&amp;$L$60&amp;":D"&amp;$L$61),B62)</f>
        <v>#REF!</v>
      </c>
      <c r="I62" s="33" t="e">
        <f t="shared" ca="1" si="3"/>
        <v>#REF!</v>
      </c>
      <c r="K62" s="5" t="s">
        <v>66</v>
      </c>
      <c r="L62" s="5" t="e">
        <f>MATCH(K62,#REF!,FALSE)</f>
        <v>#REF!</v>
      </c>
    </row>
    <row r="63" spans="1:12">
      <c r="A63" s="34" t="s">
        <v>23</v>
      </c>
      <c r="B63" s="40" t="s">
        <v>47</v>
      </c>
      <c r="C63" s="40" t="str">
        <f>IFERROR(VLOOKUP(B63,#REF!,4,FALSE),"N/A")</f>
        <v>N/A</v>
      </c>
      <c r="D63" s="37" t="s">
        <v>33</v>
      </c>
      <c r="E63" s="35" t="s">
        <v>28</v>
      </c>
      <c r="F63" s="35" t="s">
        <v>27</v>
      </c>
      <c r="G63" s="37"/>
      <c r="H63" s="36" t="e">
        <f ca="1">SUMIFS(INDIRECT("'DataPen'!K"&amp;$L$62&amp;":K"&amp;$L$63),INDIRECT("'DataPen'!D"&amp;$L$62&amp;":D"&amp;$L$63),B63)</f>
        <v>#REF!</v>
      </c>
      <c r="I63" s="33" t="e">
        <f t="shared" ca="1" si="3"/>
        <v>#REF!</v>
      </c>
      <c r="K63" s="5" t="s">
        <v>67</v>
      </c>
      <c r="L63" s="5" t="e">
        <f>MATCH(K63,#REF!,FALSE)</f>
        <v>#REF!</v>
      </c>
    </row>
    <row r="64" spans="1:12">
      <c r="A64" s="34" t="s">
        <v>23</v>
      </c>
      <c r="B64" s="40" t="s">
        <v>49</v>
      </c>
      <c r="C64" s="40" t="str">
        <f>IFERROR(VLOOKUP(B64,#REF!,4,FALSE),"N/A")</f>
        <v>N/A</v>
      </c>
      <c r="D64" s="35" t="s">
        <v>33</v>
      </c>
      <c r="E64" s="35" t="s">
        <v>26</v>
      </c>
      <c r="F64" s="35" t="s">
        <v>27</v>
      </c>
      <c r="G64" s="37"/>
      <c r="H64" s="36" t="e">
        <f ca="1">SUMIFS(INDIRECT("'DataPen'!K"&amp;$L$60&amp;":K"&amp;$L$61),INDIRECT("'DataPen'!D"&amp;$L$60&amp;":D"&amp;$L$61),B64)</f>
        <v>#REF!</v>
      </c>
      <c r="I64" s="33" t="e">
        <f t="shared" ca="1" si="3"/>
        <v>#REF!</v>
      </c>
      <c r="L64" s="2">
        <v>500</v>
      </c>
    </row>
    <row r="65" spans="1:12">
      <c r="A65" s="34" t="s">
        <v>23</v>
      </c>
      <c r="B65" s="40" t="s">
        <v>49</v>
      </c>
      <c r="C65" s="40" t="str">
        <f>IFERROR(VLOOKUP(B65,#REF!,4,FALSE),"N/A")</f>
        <v>N/A</v>
      </c>
      <c r="D65" s="37" t="s">
        <v>33</v>
      </c>
      <c r="E65" s="35" t="s">
        <v>28</v>
      </c>
      <c r="F65" s="35" t="s">
        <v>27</v>
      </c>
      <c r="G65" s="37"/>
      <c r="H65" s="36" t="e">
        <f ca="1">SUMIFS(INDIRECT("'DataPen'!K"&amp;$L$62&amp;":K"&amp;$L$63),INDIRECT("'DataPen'!D"&amp;$L$62&amp;":D"&amp;$L$63),B65)</f>
        <v>#REF!</v>
      </c>
      <c r="I65" s="33" t="e">
        <f t="shared" ca="1" si="3"/>
        <v>#REF!</v>
      </c>
    </row>
    <row r="66" spans="1:12">
      <c r="A66" s="34" t="s">
        <v>23</v>
      </c>
      <c r="B66" s="40" t="s">
        <v>51</v>
      </c>
      <c r="C66" s="40" t="str">
        <f>IFERROR(VLOOKUP(B66,#REF!,4,FALSE),"N/A")</f>
        <v>N/A</v>
      </c>
      <c r="D66" s="35" t="s">
        <v>33</v>
      </c>
      <c r="E66" s="35" t="s">
        <v>26</v>
      </c>
      <c r="F66" s="35" t="s">
        <v>27</v>
      </c>
      <c r="G66" s="37"/>
      <c r="H66" s="36" t="e">
        <f ca="1">SUMIFS(INDIRECT("'DataPen'!K"&amp;$L$60&amp;":K"&amp;$L$61),INDIRECT("'DataPen'!D"&amp;$L$60&amp;":D"&amp;$L$61),B66)</f>
        <v>#REF!</v>
      </c>
      <c r="I66" s="33" t="e">
        <f t="shared" ca="1" si="3"/>
        <v>#REF!</v>
      </c>
    </row>
    <row r="67" spans="1:12" s="4" customFormat="1">
      <c r="A67" s="34" t="s">
        <v>23</v>
      </c>
      <c r="B67" s="40" t="s">
        <v>51</v>
      </c>
      <c r="C67" s="40" t="str">
        <f>IFERROR(VLOOKUP(B67,#REF!,4,FALSE),"N/A")</f>
        <v>N/A</v>
      </c>
      <c r="D67" s="37" t="s">
        <v>33</v>
      </c>
      <c r="E67" s="35" t="s">
        <v>28</v>
      </c>
      <c r="F67" s="35" t="s">
        <v>27</v>
      </c>
      <c r="G67" s="37"/>
      <c r="H67" s="36" t="e">
        <f ca="1">SUMIFS(INDIRECT("'DataPen'!K"&amp;$L$62&amp;":K"&amp;$L$63),INDIRECT("'DataPen'!D"&amp;$L$62&amp;":D"&amp;$L$63),B67)</f>
        <v>#REF!</v>
      </c>
      <c r="I67" s="33" t="e">
        <f t="shared" ca="1" si="3"/>
        <v>#REF!</v>
      </c>
      <c r="K67" s="5"/>
      <c r="L67" s="5"/>
    </row>
    <row r="68" spans="1:12" s="4" customFormat="1">
      <c r="A68" s="38"/>
      <c r="B68" s="38"/>
      <c r="C68" s="38"/>
      <c r="D68" s="39"/>
      <c r="E68" s="39"/>
      <c r="F68" s="35"/>
      <c r="G68" s="37"/>
      <c r="H68" s="20"/>
      <c r="I68" s="21" t="e">
        <f t="shared" ca="1" si="3"/>
        <v>#REF!</v>
      </c>
      <c r="K68" s="5"/>
      <c r="L68" s="5"/>
    </row>
    <row r="69" spans="1:12" s="4" customFormat="1" ht="13.5" thickBot="1">
      <c r="A69" s="22" t="str">
        <f>CONCATENATE("Total "&amp;D57)</f>
        <v>Total Infrastructure</v>
      </c>
      <c r="B69" s="22"/>
      <c r="C69" s="22"/>
      <c r="D69" s="23"/>
      <c r="E69" s="23"/>
      <c r="F69" s="23"/>
      <c r="G69" s="46">
        <f>SUM(G60:G68)</f>
        <v>0</v>
      </c>
      <c r="H69" s="23" t="e">
        <f ca="1">SUM(H60:H68)</f>
        <v>#REF!</v>
      </c>
      <c r="I69" s="24" t="e">
        <f ca="1">SUM(I60:I68)</f>
        <v>#REF!</v>
      </c>
      <c r="K69" s="5"/>
      <c r="L69" s="5"/>
    </row>
    <row r="70" spans="1:12" s="4" customFormat="1" ht="14" thickTop="1" thickBot="1">
      <c r="A70" s="5"/>
      <c r="B70" s="5"/>
      <c r="C70" s="5"/>
      <c r="D70" s="5"/>
      <c r="E70" s="5"/>
      <c r="F70" s="5"/>
      <c r="G70" s="5"/>
      <c r="H70" s="5"/>
      <c r="I70" s="5"/>
      <c r="K70" s="5"/>
      <c r="L70" s="5"/>
    </row>
    <row r="71" spans="1:12" ht="14" thickTop="1" thickBot="1">
      <c r="A71" s="41" t="s">
        <v>34</v>
      </c>
      <c r="B71" s="41"/>
      <c r="C71" s="41"/>
      <c r="D71" s="42"/>
      <c r="E71" s="42"/>
      <c r="F71" s="42"/>
      <c r="G71" s="47">
        <f>+G13+G28+G42+G55+G69</f>
        <v>0</v>
      </c>
      <c r="H71" s="42" t="e">
        <f ca="1">+H13+H28+H42+H55+H69</f>
        <v>#REF!</v>
      </c>
      <c r="I71" s="43" t="e">
        <f ca="1">+I13+I28+I42+I55+I69</f>
        <v>#REF!</v>
      </c>
    </row>
    <row r="72" spans="1:12" ht="13.5" thickTop="1"/>
    <row r="73" spans="1:12">
      <c r="H73" s="44" t="e">
        <f ca="1">ROUND(H71,2)=ROUND(#REF!,2)</f>
        <v>#REF!</v>
      </c>
    </row>
    <row r="74" spans="1:12">
      <c r="H74" s="62" t="e">
        <f ca="1">ROUND(H71,2)-ROUND(#REF!,2)</f>
        <v>#REF!</v>
      </c>
    </row>
  </sheetData>
  <mergeCells count="13">
    <mergeCell ref="D12:E12"/>
    <mergeCell ref="F12:G12"/>
    <mergeCell ref="D9:E9"/>
    <mergeCell ref="F9:G9"/>
    <mergeCell ref="D10:E10"/>
    <mergeCell ref="F10:G10"/>
    <mergeCell ref="D11:E11"/>
    <mergeCell ref="F11:G11"/>
    <mergeCell ref="H3:I3"/>
    <mergeCell ref="D7:E7"/>
    <mergeCell ref="F7:G7"/>
    <mergeCell ref="D8:E8"/>
    <mergeCell ref="F8:G8"/>
  </mergeCells>
  <conditionalFormatting sqref="G28 G42 G55 G69 G71">
    <cfRule type="cellIs" dxfId="12" priority="14" operator="lessThan">
      <formula>0</formula>
    </cfRule>
  </conditionalFormatting>
  <conditionalFormatting sqref="H1:H1048576">
    <cfRule type="cellIs" dxfId="11"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73DA-6FB4-41FF-A358-D2900F65EF51}">
  <dimension ref="A1:I67"/>
  <sheetViews>
    <sheetView workbookViewId="0">
      <selection activeCell="B30" sqref="B30"/>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8" width="12.54296875" style="5" bestFit="1" customWidth="1"/>
    <col min="9" max="9" width="12.26953125" style="5" bestFit="1" customWidth="1"/>
    <col min="10" max="16384" width="9.1796875" style="5"/>
  </cols>
  <sheetData>
    <row r="1" spans="1:9" customFormat="1" ht="18">
      <c r="A1" s="74" t="s">
        <v>949</v>
      </c>
      <c r="B1" s="75"/>
      <c r="C1" s="75"/>
      <c r="D1" s="75"/>
      <c r="E1" s="75"/>
    </row>
    <row r="2" spans="1:9" s="77" customFormat="1" ht="22.5">
      <c r="A2" s="76" t="s">
        <v>944</v>
      </c>
      <c r="E2" s="78"/>
      <c r="H2" s="79"/>
    </row>
    <row r="3" spans="1:9" s="77" customFormat="1" ht="15">
      <c r="A3" s="80" t="s">
        <v>948</v>
      </c>
      <c r="E3" s="78"/>
      <c r="H3" s="79"/>
    </row>
    <row r="4" spans="1:9" s="77" customFormat="1">
      <c r="A4" s="81" t="s">
        <v>945</v>
      </c>
      <c r="H4" s="79"/>
    </row>
    <row r="5" spans="1:9" s="77" customFormat="1">
      <c r="A5" s="82" t="s">
        <v>946</v>
      </c>
      <c r="H5" s="79"/>
    </row>
    <row r="6" spans="1:9" s="77" customFormat="1" ht="15">
      <c r="A6" s="83" t="s">
        <v>947</v>
      </c>
      <c r="H6" s="79"/>
    </row>
    <row r="7" spans="1:9" ht="13.5" thickBot="1"/>
    <row r="8" spans="1:9" ht="14.25" customHeight="1" thickBot="1">
      <c r="A8" s="6" t="s">
        <v>4</v>
      </c>
      <c r="B8" s="7" t="s">
        <v>857</v>
      </c>
      <c r="C8" s="8"/>
      <c r="D8" s="8"/>
      <c r="E8" s="9"/>
      <c r="F8" s="9"/>
      <c r="G8" s="9"/>
      <c r="H8" s="84" t="s">
        <v>5</v>
      </c>
      <c r="I8" s="84"/>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5" thickBot="1">
      <c r="A12" s="26" t="s">
        <v>18</v>
      </c>
      <c r="B12" s="48" t="s">
        <v>19</v>
      </c>
      <c r="C12" s="27" t="s">
        <v>20</v>
      </c>
      <c r="D12" s="85" t="s">
        <v>10</v>
      </c>
      <c r="E12" s="86"/>
      <c r="F12" s="85" t="s">
        <v>11</v>
      </c>
      <c r="G12" s="86"/>
      <c r="H12" s="15" t="s">
        <v>12</v>
      </c>
      <c r="I12" s="16" t="s">
        <v>13</v>
      </c>
    </row>
    <row r="13" spans="1:9" ht="15" customHeight="1">
      <c r="A13" s="50" t="s">
        <v>14</v>
      </c>
      <c r="B13" s="51"/>
      <c r="C13" s="52"/>
      <c r="D13" s="87" t="s">
        <v>7</v>
      </c>
      <c r="E13" s="88"/>
      <c r="F13" s="87" t="s">
        <v>15</v>
      </c>
      <c r="G13" s="88"/>
      <c r="H13" s="56">
        <v>22338275.050000027</v>
      </c>
      <c r="I13" s="18">
        <v>1</v>
      </c>
    </row>
    <row r="14" spans="1:9" ht="15" customHeight="1">
      <c r="A14" s="53"/>
      <c r="B14" s="54"/>
      <c r="C14" s="55" t="s">
        <v>938</v>
      </c>
      <c r="D14" s="89" t="s">
        <v>7</v>
      </c>
      <c r="E14" s="90"/>
      <c r="F14" s="89" t="s">
        <v>15</v>
      </c>
      <c r="G14" s="90"/>
      <c r="H14" s="57">
        <v>0</v>
      </c>
      <c r="I14" s="33">
        <v>0</v>
      </c>
    </row>
    <row r="15" spans="1:9" ht="15" customHeight="1">
      <c r="A15" s="58"/>
      <c r="B15" s="59"/>
      <c r="C15" s="55" t="s">
        <v>938</v>
      </c>
      <c r="D15" s="89" t="s">
        <v>7</v>
      </c>
      <c r="E15" s="90"/>
      <c r="F15" s="89" t="s">
        <v>15</v>
      </c>
      <c r="G15" s="90"/>
      <c r="H15" s="57">
        <v>0</v>
      </c>
      <c r="I15" s="61">
        <v>0</v>
      </c>
    </row>
    <row r="16" spans="1:9" ht="15" customHeight="1">
      <c r="A16" s="63"/>
      <c r="B16" s="64"/>
      <c r="C16" s="55" t="s">
        <v>938</v>
      </c>
      <c r="D16" s="89" t="s">
        <v>7</v>
      </c>
      <c r="E16" s="90"/>
      <c r="F16" s="89" t="s">
        <v>15</v>
      </c>
      <c r="G16" s="90"/>
      <c r="H16" s="57">
        <v>0</v>
      </c>
      <c r="I16" s="61">
        <v>0</v>
      </c>
    </row>
    <row r="17" spans="1:9" ht="13.5" thickBot="1">
      <c r="A17" s="22" t="s">
        <v>939</v>
      </c>
      <c r="B17" s="22"/>
      <c r="C17" s="22"/>
      <c r="D17" s="23"/>
      <c r="E17" s="23"/>
      <c r="F17" s="23"/>
      <c r="G17" s="23"/>
      <c r="H17" s="23">
        <v>22338275.050000027</v>
      </c>
      <c r="I17" s="24">
        <v>1</v>
      </c>
    </row>
    <row r="18" spans="1:9" ht="13.5" thickTop="1">
      <c r="I18" s="4"/>
    </row>
    <row r="19" spans="1:9">
      <c r="A19" s="10" t="s">
        <v>6</v>
      </c>
      <c r="B19" s="10"/>
      <c r="C19" s="10"/>
      <c r="D19" s="14" t="s">
        <v>16</v>
      </c>
    </row>
    <row r="20" spans="1:9" ht="13.5" thickBot="1">
      <c r="A20" s="10" t="s">
        <v>17</v>
      </c>
      <c r="B20" s="10"/>
      <c r="C20" s="10"/>
      <c r="D20" s="25" t="s">
        <v>9</v>
      </c>
      <c r="I20" s="4"/>
    </row>
    <row r="21" spans="1:9" ht="39.5" thickBot="1">
      <c r="A21" s="26" t="s">
        <v>18</v>
      </c>
      <c r="B21" s="48" t="s">
        <v>19</v>
      </c>
      <c r="C21" s="27" t="s">
        <v>20</v>
      </c>
      <c r="D21" s="26" t="s">
        <v>10</v>
      </c>
      <c r="E21" s="26" t="s">
        <v>21</v>
      </c>
      <c r="F21" s="28" t="s">
        <v>22</v>
      </c>
      <c r="G21" s="28" t="s">
        <v>35</v>
      </c>
      <c r="H21" s="26" t="s">
        <v>12</v>
      </c>
      <c r="I21" s="29" t="s">
        <v>13</v>
      </c>
    </row>
    <row r="22" spans="1:9">
      <c r="A22" s="30"/>
      <c r="B22" s="34"/>
      <c r="C22" s="49" t="s">
        <v>938</v>
      </c>
      <c r="D22" s="31" t="s">
        <v>16</v>
      </c>
      <c r="E22" s="31" t="s">
        <v>26</v>
      </c>
      <c r="F22" s="31" t="s">
        <v>27</v>
      </c>
      <c r="G22" s="45"/>
      <c r="H22" s="32">
        <v>0</v>
      </c>
      <c r="I22" s="33">
        <v>0</v>
      </c>
    </row>
    <row r="23" spans="1:9">
      <c r="A23" s="34"/>
      <c r="B23" s="34"/>
      <c r="C23" s="34" t="s">
        <v>938</v>
      </c>
      <c r="D23" s="35" t="s">
        <v>16</v>
      </c>
      <c r="E23" s="35" t="s">
        <v>26</v>
      </c>
      <c r="F23" s="35" t="s">
        <v>27</v>
      </c>
      <c r="G23" s="37"/>
      <c r="H23" s="32">
        <v>0</v>
      </c>
      <c r="I23" s="33">
        <v>0</v>
      </c>
    </row>
    <row r="24" spans="1:9">
      <c r="A24" s="34"/>
      <c r="B24" s="34"/>
      <c r="C24" s="34" t="s">
        <v>938</v>
      </c>
      <c r="D24" s="37" t="s">
        <v>16</v>
      </c>
      <c r="E24" s="37" t="s">
        <v>26</v>
      </c>
      <c r="F24" s="35" t="s">
        <v>27</v>
      </c>
      <c r="G24" s="37"/>
      <c r="H24" s="32">
        <v>0</v>
      </c>
      <c r="I24" s="33">
        <v>0</v>
      </c>
    </row>
    <row r="25" spans="1:9">
      <c r="A25" s="34"/>
      <c r="B25" s="34"/>
      <c r="C25" s="34" t="s">
        <v>938</v>
      </c>
      <c r="D25" s="37" t="s">
        <v>16</v>
      </c>
      <c r="E25" s="37" t="s">
        <v>26</v>
      </c>
      <c r="F25" s="35" t="s">
        <v>27</v>
      </c>
      <c r="G25" s="37"/>
      <c r="H25" s="32">
        <v>0</v>
      </c>
      <c r="I25" s="33">
        <v>0</v>
      </c>
    </row>
    <row r="26" spans="1:9">
      <c r="A26" s="34"/>
      <c r="B26" s="34"/>
      <c r="C26" s="34" t="s">
        <v>938</v>
      </c>
      <c r="D26" s="37" t="s">
        <v>16</v>
      </c>
      <c r="E26" s="37" t="s">
        <v>26</v>
      </c>
      <c r="F26" s="35" t="s">
        <v>27</v>
      </c>
      <c r="G26" s="37"/>
      <c r="H26" s="32">
        <v>0</v>
      </c>
      <c r="I26" s="33">
        <v>0</v>
      </c>
    </row>
    <row r="27" spans="1:9">
      <c r="A27" s="34"/>
      <c r="B27" s="34"/>
      <c r="C27" s="34" t="s">
        <v>938</v>
      </c>
      <c r="D27" s="37" t="s">
        <v>16</v>
      </c>
      <c r="E27" s="37" t="s">
        <v>28</v>
      </c>
      <c r="F27" s="35" t="s">
        <v>27</v>
      </c>
      <c r="G27" s="37"/>
      <c r="H27" s="32">
        <v>0</v>
      </c>
      <c r="I27" s="33">
        <v>0</v>
      </c>
    </row>
    <row r="28" spans="1:9" ht="13.5" thickBot="1">
      <c r="A28" s="22" t="s">
        <v>940</v>
      </c>
      <c r="B28" s="22"/>
      <c r="C28" s="22"/>
      <c r="D28" s="23"/>
      <c r="E28" s="23"/>
      <c r="F28" s="23"/>
      <c r="G28" s="46">
        <v>0</v>
      </c>
      <c r="H28" s="23">
        <v>0</v>
      </c>
      <c r="I28" s="24">
        <v>0</v>
      </c>
    </row>
    <row r="29" spans="1:9" ht="13.5" thickTop="1">
      <c r="I29" s="4"/>
    </row>
    <row r="30" spans="1:9">
      <c r="A30" s="10" t="s">
        <v>6</v>
      </c>
      <c r="B30" s="10"/>
      <c r="C30" s="10"/>
      <c r="D30" s="14" t="s">
        <v>30</v>
      </c>
    </row>
    <row r="31" spans="1:9" ht="13.5" thickBot="1">
      <c r="A31" s="10" t="s">
        <v>17</v>
      </c>
      <c r="B31" s="10"/>
      <c r="C31" s="10"/>
      <c r="D31" s="25" t="s">
        <v>9</v>
      </c>
      <c r="I31" s="4"/>
    </row>
    <row r="32" spans="1:9" ht="39.5" thickBot="1">
      <c r="A32" s="26" t="s">
        <v>18</v>
      </c>
      <c r="B32" s="48" t="s">
        <v>19</v>
      </c>
      <c r="C32" s="27" t="s">
        <v>20</v>
      </c>
      <c r="D32" s="26" t="s">
        <v>31</v>
      </c>
      <c r="E32" s="26" t="s">
        <v>21</v>
      </c>
      <c r="F32" s="28" t="s">
        <v>22</v>
      </c>
      <c r="G32" s="28" t="s">
        <v>35</v>
      </c>
      <c r="H32" s="26" t="s">
        <v>12</v>
      </c>
      <c r="I32" s="29" t="s">
        <v>13</v>
      </c>
    </row>
    <row r="33" spans="1:9">
      <c r="A33" s="34" t="s">
        <v>863</v>
      </c>
      <c r="B33" s="49"/>
      <c r="C33" s="49"/>
      <c r="D33" s="31" t="s">
        <v>30</v>
      </c>
      <c r="E33" s="35" t="s">
        <v>26</v>
      </c>
      <c r="F33" s="31" t="s">
        <v>27</v>
      </c>
      <c r="G33" s="66"/>
      <c r="H33" s="32">
        <v>0</v>
      </c>
      <c r="I33" s="18">
        <v>0</v>
      </c>
    </row>
    <row r="34" spans="1:9">
      <c r="A34" s="34" t="s">
        <v>863</v>
      </c>
      <c r="B34" s="34"/>
      <c r="C34" s="34"/>
      <c r="D34" s="35" t="s">
        <v>30</v>
      </c>
      <c r="E34" s="35" t="s">
        <v>26</v>
      </c>
      <c r="F34" s="35" t="s">
        <v>27</v>
      </c>
      <c r="G34" s="66"/>
      <c r="H34" s="32">
        <v>0</v>
      </c>
      <c r="I34" s="33">
        <v>0</v>
      </c>
    </row>
    <row r="35" spans="1:9" s="4" customFormat="1">
      <c r="A35" s="34" t="s">
        <v>863</v>
      </c>
      <c r="B35" s="40"/>
      <c r="C35" s="40"/>
      <c r="D35" s="35" t="s">
        <v>30</v>
      </c>
      <c r="E35" s="35" t="s">
        <v>26</v>
      </c>
      <c r="F35" s="35" t="s">
        <v>27</v>
      </c>
      <c r="G35" s="67"/>
      <c r="H35" s="32">
        <v>0</v>
      </c>
      <c r="I35" s="33">
        <v>0</v>
      </c>
    </row>
    <row r="36" spans="1:9" s="4" customFormat="1">
      <c r="A36" s="34" t="s">
        <v>863</v>
      </c>
      <c r="B36" s="40"/>
      <c r="C36" s="40"/>
      <c r="D36" s="37" t="s">
        <v>30</v>
      </c>
      <c r="E36" s="35" t="s">
        <v>26</v>
      </c>
      <c r="F36" s="35" t="s">
        <v>27</v>
      </c>
      <c r="G36" s="67"/>
      <c r="H36" s="32">
        <v>0</v>
      </c>
      <c r="I36" s="33">
        <v>0</v>
      </c>
    </row>
    <row r="37" spans="1:9" s="4" customFormat="1" ht="11.25" customHeight="1">
      <c r="A37" s="34" t="s">
        <v>863</v>
      </c>
      <c r="B37" s="40"/>
      <c r="C37" s="40"/>
      <c r="D37" s="35" t="s">
        <v>30</v>
      </c>
      <c r="E37" s="35" t="s">
        <v>26</v>
      </c>
      <c r="F37" s="35" t="s">
        <v>27</v>
      </c>
      <c r="G37" s="67"/>
      <c r="H37" s="32">
        <v>0</v>
      </c>
      <c r="I37" s="33">
        <v>0</v>
      </c>
    </row>
    <row r="38" spans="1:9" s="4" customFormat="1">
      <c r="A38" s="38"/>
      <c r="B38" s="38"/>
      <c r="C38" s="38"/>
      <c r="D38" s="39"/>
      <c r="E38" s="39"/>
      <c r="F38" s="39"/>
      <c r="G38" s="39"/>
      <c r="H38" s="20"/>
      <c r="I38" s="19">
        <v>0</v>
      </c>
    </row>
    <row r="39" spans="1:9" s="4" customFormat="1" ht="13.5" thickBot="1">
      <c r="A39" s="22" t="s">
        <v>941</v>
      </c>
      <c r="B39" s="22"/>
      <c r="C39" s="22"/>
      <c r="D39" s="23"/>
      <c r="E39" s="23"/>
      <c r="F39" s="23"/>
      <c r="G39" s="46">
        <v>0</v>
      </c>
      <c r="H39" s="23">
        <v>0</v>
      </c>
      <c r="I39" s="24">
        <v>0</v>
      </c>
    </row>
    <row r="40" spans="1:9" s="4" customFormat="1" ht="13.5" thickTop="1">
      <c r="A40" s="5"/>
      <c r="B40" s="5"/>
      <c r="C40" s="5"/>
      <c r="D40" s="5"/>
      <c r="E40" s="5"/>
      <c r="F40" s="5"/>
      <c r="G40" s="5"/>
      <c r="H40" s="5"/>
      <c r="I40" s="5"/>
    </row>
    <row r="41" spans="1:9" s="4" customFormat="1">
      <c r="A41" s="10" t="s">
        <v>6</v>
      </c>
      <c r="B41" s="10"/>
      <c r="C41" s="10"/>
      <c r="D41" s="14" t="s">
        <v>32</v>
      </c>
      <c r="E41" s="5"/>
      <c r="F41" s="5"/>
      <c r="G41" s="5"/>
      <c r="H41" s="5"/>
      <c r="I41" s="5"/>
    </row>
    <row r="42" spans="1:9" s="4" customFormat="1" ht="13.5" thickBot="1">
      <c r="A42" s="10" t="s">
        <v>17</v>
      </c>
      <c r="B42" s="10"/>
      <c r="C42" s="10"/>
      <c r="D42" s="25" t="s">
        <v>9</v>
      </c>
      <c r="E42" s="5"/>
      <c r="F42" s="5"/>
      <c r="G42" s="5"/>
      <c r="H42" s="5"/>
    </row>
    <row r="43" spans="1:9" s="4" customFormat="1" ht="39.5" thickBot="1">
      <c r="A43" s="26" t="s">
        <v>18</v>
      </c>
      <c r="B43" s="48" t="s">
        <v>19</v>
      </c>
      <c r="C43" s="27" t="s">
        <v>20</v>
      </c>
      <c r="D43" s="26" t="s">
        <v>31</v>
      </c>
      <c r="E43" s="26" t="s">
        <v>21</v>
      </c>
      <c r="F43" s="28" t="s">
        <v>22</v>
      </c>
      <c r="G43" s="28" t="s">
        <v>35</v>
      </c>
      <c r="H43" s="26" t="s">
        <v>12</v>
      </c>
      <c r="I43" s="29" t="s">
        <v>13</v>
      </c>
    </row>
    <row r="44" spans="1:9" s="4" customFormat="1">
      <c r="A44" s="30"/>
      <c r="B44" s="49"/>
      <c r="C44" s="49" t="s">
        <v>938</v>
      </c>
      <c r="D44" s="31" t="s">
        <v>32</v>
      </c>
      <c r="E44" s="31" t="s">
        <v>26</v>
      </c>
      <c r="F44" s="31" t="s">
        <v>27</v>
      </c>
      <c r="G44" s="31"/>
      <c r="H44" s="32">
        <v>0</v>
      </c>
      <c r="I44" s="18">
        <v>0</v>
      </c>
    </row>
    <row r="45" spans="1:9" s="4" customFormat="1">
      <c r="A45" s="34"/>
      <c r="B45" s="34"/>
      <c r="C45" s="34" t="s">
        <v>938</v>
      </c>
      <c r="D45" s="35" t="s">
        <v>32</v>
      </c>
      <c r="E45" s="35" t="s">
        <v>26</v>
      </c>
      <c r="F45" s="35" t="s">
        <v>27</v>
      </c>
      <c r="G45" s="35"/>
      <c r="H45" s="32">
        <v>0</v>
      </c>
      <c r="I45" s="33">
        <v>0</v>
      </c>
    </row>
    <row r="46" spans="1:9" s="4" customFormat="1">
      <c r="A46" s="34"/>
      <c r="B46" s="34"/>
      <c r="C46" s="34" t="s">
        <v>938</v>
      </c>
      <c r="D46" s="35" t="s">
        <v>32</v>
      </c>
      <c r="E46" s="35" t="s">
        <v>26</v>
      </c>
      <c r="F46" s="35" t="s">
        <v>27</v>
      </c>
      <c r="G46" s="35"/>
      <c r="H46" s="32">
        <v>0</v>
      </c>
      <c r="I46" s="33">
        <v>0</v>
      </c>
    </row>
    <row r="47" spans="1:9" s="4" customFormat="1">
      <c r="A47" s="34"/>
      <c r="B47" s="34"/>
      <c r="C47" s="34" t="s">
        <v>938</v>
      </c>
      <c r="D47" s="35" t="s">
        <v>32</v>
      </c>
      <c r="E47" s="35" t="s">
        <v>26</v>
      </c>
      <c r="F47" s="35" t="s">
        <v>27</v>
      </c>
      <c r="G47" s="35"/>
      <c r="H47" s="32">
        <v>0</v>
      </c>
      <c r="I47" s="33">
        <v>0</v>
      </c>
    </row>
    <row r="48" spans="1:9" s="4" customFormat="1">
      <c r="A48" s="34"/>
      <c r="B48" s="34"/>
      <c r="C48" s="34" t="s">
        <v>938</v>
      </c>
      <c r="D48" s="35" t="s">
        <v>32</v>
      </c>
      <c r="E48" s="35" t="s">
        <v>26</v>
      </c>
      <c r="F48" s="35" t="s">
        <v>29</v>
      </c>
      <c r="G48" s="35"/>
      <c r="H48" s="32">
        <v>0</v>
      </c>
      <c r="I48" s="33">
        <v>0</v>
      </c>
    </row>
    <row r="49" spans="1:9" s="4" customFormat="1">
      <c r="A49" s="38"/>
      <c r="B49" s="38"/>
      <c r="C49" s="38"/>
      <c r="D49" s="39"/>
      <c r="E49" s="39"/>
      <c r="F49" s="39"/>
      <c r="G49" s="39"/>
      <c r="H49" s="20"/>
      <c r="I49" s="21">
        <v>0</v>
      </c>
    </row>
    <row r="50" spans="1:9" s="4" customFormat="1" ht="13.5" thickBot="1">
      <c r="A50" s="22" t="s">
        <v>942</v>
      </c>
      <c r="B50" s="22"/>
      <c r="C50" s="22"/>
      <c r="D50" s="23"/>
      <c r="E50" s="23"/>
      <c r="F50" s="23"/>
      <c r="G50" s="46">
        <v>0</v>
      </c>
      <c r="H50" s="23">
        <v>0</v>
      </c>
      <c r="I50" s="24">
        <v>0</v>
      </c>
    </row>
    <row r="51" spans="1:9" s="4" customFormat="1" ht="13.5" thickTop="1">
      <c r="A51" s="5"/>
      <c r="B51" s="5"/>
      <c r="C51" s="5"/>
      <c r="D51" s="5"/>
      <c r="E51" s="5"/>
      <c r="F51" s="5"/>
      <c r="G51" s="5"/>
      <c r="H51" s="5"/>
      <c r="I51" s="5"/>
    </row>
    <row r="52" spans="1:9" s="4" customFormat="1">
      <c r="A52" s="10" t="s">
        <v>6</v>
      </c>
      <c r="B52" s="10"/>
      <c r="C52" s="10"/>
      <c r="D52" s="14" t="s">
        <v>33</v>
      </c>
      <c r="E52" s="5"/>
      <c r="F52" s="5"/>
      <c r="G52" s="5"/>
      <c r="H52" s="5"/>
      <c r="I52" s="5"/>
    </row>
    <row r="53" spans="1:9" s="4" customFormat="1" ht="13.5" thickBot="1">
      <c r="A53" s="10" t="s">
        <v>17</v>
      </c>
      <c r="B53" s="10"/>
      <c r="C53" s="10"/>
      <c r="D53" s="25" t="s">
        <v>9</v>
      </c>
      <c r="E53" s="5"/>
      <c r="F53" s="5"/>
      <c r="G53" s="5"/>
      <c r="H53" s="5"/>
    </row>
    <row r="54" spans="1:9" s="4" customFormat="1" ht="39.5" thickBot="1">
      <c r="A54" s="26" t="s">
        <v>18</v>
      </c>
      <c r="B54" s="48" t="s">
        <v>19</v>
      </c>
      <c r="C54" s="27" t="s">
        <v>20</v>
      </c>
      <c r="D54" s="26" t="s">
        <v>31</v>
      </c>
      <c r="E54" s="26" t="s">
        <v>21</v>
      </c>
      <c r="F54" s="28" t="s">
        <v>22</v>
      </c>
      <c r="G54" s="28" t="s">
        <v>35</v>
      </c>
      <c r="H54" s="26" t="s">
        <v>12</v>
      </c>
      <c r="I54" s="29" t="s">
        <v>13</v>
      </c>
    </row>
    <row r="55" spans="1:9" s="4" customFormat="1">
      <c r="A55" s="30"/>
      <c r="B55" s="49"/>
      <c r="C55" s="49" t="s">
        <v>938</v>
      </c>
      <c r="D55" s="31" t="s">
        <v>33</v>
      </c>
      <c r="E55" s="31" t="s">
        <v>26</v>
      </c>
      <c r="F55" s="31" t="s">
        <v>27</v>
      </c>
      <c r="G55" s="31"/>
      <c r="H55" s="17">
        <v>0</v>
      </c>
      <c r="I55" s="18">
        <v>0</v>
      </c>
    </row>
    <row r="56" spans="1:9">
      <c r="A56" s="34"/>
      <c r="B56" s="34"/>
      <c r="C56" s="34" t="s">
        <v>938</v>
      </c>
      <c r="D56" s="35" t="s">
        <v>33</v>
      </c>
      <c r="E56" s="35" t="s">
        <v>28</v>
      </c>
      <c r="F56" s="35" t="s">
        <v>27</v>
      </c>
      <c r="G56" s="35"/>
      <c r="H56" s="32">
        <v>0</v>
      </c>
      <c r="I56" s="33">
        <v>0</v>
      </c>
    </row>
    <row r="57" spans="1:9">
      <c r="A57" s="34"/>
      <c r="B57" s="40"/>
      <c r="C57" s="40" t="s">
        <v>938</v>
      </c>
      <c r="D57" s="35" t="s">
        <v>33</v>
      </c>
      <c r="E57" s="35" t="s">
        <v>26</v>
      </c>
      <c r="F57" s="35" t="s">
        <v>27</v>
      </c>
      <c r="G57" s="37"/>
      <c r="H57" s="36">
        <v>0</v>
      </c>
      <c r="I57" s="33">
        <v>0</v>
      </c>
    </row>
    <row r="58" spans="1:9">
      <c r="A58" s="34"/>
      <c r="B58" s="40"/>
      <c r="C58" s="40" t="s">
        <v>938</v>
      </c>
      <c r="D58" s="37" t="s">
        <v>33</v>
      </c>
      <c r="E58" s="35" t="s">
        <v>28</v>
      </c>
      <c r="F58" s="35" t="s">
        <v>27</v>
      </c>
      <c r="G58" s="37"/>
      <c r="H58" s="36">
        <v>0</v>
      </c>
      <c r="I58" s="33">
        <v>0</v>
      </c>
    </row>
    <row r="59" spans="1:9">
      <c r="A59" s="34"/>
      <c r="B59" s="40"/>
      <c r="C59" s="40" t="s">
        <v>938</v>
      </c>
      <c r="D59" s="35" t="s">
        <v>33</v>
      </c>
      <c r="E59" s="35" t="s">
        <v>26</v>
      </c>
      <c r="F59" s="35" t="s">
        <v>27</v>
      </c>
      <c r="G59" s="37"/>
      <c r="H59" s="36">
        <v>0</v>
      </c>
      <c r="I59" s="33">
        <v>0</v>
      </c>
    </row>
    <row r="60" spans="1:9">
      <c r="A60" s="34"/>
      <c r="B60" s="40"/>
      <c r="C60" s="40" t="s">
        <v>938</v>
      </c>
      <c r="D60" s="37" t="s">
        <v>33</v>
      </c>
      <c r="E60" s="35" t="s">
        <v>28</v>
      </c>
      <c r="F60" s="35" t="s">
        <v>27</v>
      </c>
      <c r="G60" s="37"/>
      <c r="H60" s="36">
        <v>0</v>
      </c>
      <c r="I60" s="33">
        <v>0</v>
      </c>
    </row>
    <row r="61" spans="1:9">
      <c r="A61" s="34"/>
      <c r="B61" s="40"/>
      <c r="C61" s="40" t="s">
        <v>938</v>
      </c>
      <c r="D61" s="35" t="s">
        <v>33</v>
      </c>
      <c r="E61" s="35" t="s">
        <v>26</v>
      </c>
      <c r="F61" s="35" t="s">
        <v>27</v>
      </c>
      <c r="G61" s="37"/>
      <c r="H61" s="36">
        <v>0</v>
      </c>
      <c r="I61" s="33">
        <v>0</v>
      </c>
    </row>
    <row r="62" spans="1:9">
      <c r="A62" s="34"/>
      <c r="B62" s="40"/>
      <c r="C62" s="40" t="s">
        <v>938</v>
      </c>
      <c r="D62" s="37" t="s">
        <v>33</v>
      </c>
      <c r="E62" s="35" t="s">
        <v>28</v>
      </c>
      <c r="F62" s="35" t="s">
        <v>27</v>
      </c>
      <c r="G62" s="37"/>
      <c r="H62" s="36">
        <v>0</v>
      </c>
      <c r="I62" s="33">
        <v>0</v>
      </c>
    </row>
    <row r="63" spans="1:9">
      <c r="A63" s="38"/>
      <c r="B63" s="38"/>
      <c r="C63" s="38"/>
      <c r="D63" s="39"/>
      <c r="E63" s="39"/>
      <c r="F63" s="35"/>
      <c r="G63" s="37"/>
      <c r="H63" s="20"/>
      <c r="I63" s="21">
        <v>0</v>
      </c>
    </row>
    <row r="64" spans="1:9" ht="13.5" thickBot="1">
      <c r="A64" s="22" t="s">
        <v>943</v>
      </c>
      <c r="B64" s="22"/>
      <c r="C64" s="22"/>
      <c r="D64" s="23"/>
      <c r="E64" s="23"/>
      <c r="F64" s="23"/>
      <c r="G64" s="46">
        <v>0</v>
      </c>
      <c r="H64" s="23">
        <v>0</v>
      </c>
      <c r="I64" s="24">
        <v>0</v>
      </c>
    </row>
    <row r="65" spans="1:9" ht="14" thickTop="1" thickBot="1"/>
    <row r="66" spans="1:9" s="4" customFormat="1" ht="14" thickTop="1" thickBot="1">
      <c r="A66" s="41" t="s">
        <v>34</v>
      </c>
      <c r="B66" s="41"/>
      <c r="C66" s="41"/>
      <c r="D66" s="42"/>
      <c r="E66" s="42"/>
      <c r="F66" s="42"/>
      <c r="G66" s="47">
        <v>0</v>
      </c>
      <c r="H66" s="42">
        <v>22338275.050000027</v>
      </c>
      <c r="I66" s="43">
        <v>1</v>
      </c>
    </row>
    <row r="67" spans="1:9" s="4" customFormat="1" ht="13.5" thickTop="1">
      <c r="A67" s="5"/>
      <c r="B67" s="5"/>
      <c r="C67" s="5"/>
      <c r="D67" s="5"/>
      <c r="E67" s="5"/>
      <c r="F67" s="5"/>
      <c r="G67" s="5"/>
      <c r="H67" s="5"/>
      <c r="I67" s="5"/>
    </row>
  </sheetData>
  <mergeCells count="11">
    <mergeCell ref="H8:I8"/>
    <mergeCell ref="D12:E12"/>
    <mergeCell ref="F12:G12"/>
    <mergeCell ref="D13:E13"/>
    <mergeCell ref="F13:G13"/>
    <mergeCell ref="D15:E15"/>
    <mergeCell ref="F15:G15"/>
    <mergeCell ref="D16:E16"/>
    <mergeCell ref="F16:G16"/>
    <mergeCell ref="D14:E14"/>
    <mergeCell ref="F14:G14"/>
  </mergeCells>
  <conditionalFormatting sqref="G28 G39 G50 G64 G66">
    <cfRule type="cellIs" dxfId="10" priority="2" operator="lessThan">
      <formula>0</formula>
    </cfRule>
  </conditionalFormatting>
  <conditionalFormatting sqref="H1:H1048576">
    <cfRule type="cellIs" dxfId="9"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65"/>
  <sheetViews>
    <sheetView workbookViewId="0">
      <selection sqref="A1:E1"/>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8" width="13.1796875" style="5" bestFit="1" customWidth="1"/>
    <col min="9" max="9" width="12.26953125" style="5" bestFit="1" customWidth="1"/>
    <col min="10" max="16384" width="9.1796875" style="5"/>
  </cols>
  <sheetData>
    <row r="1" spans="1:9" customFormat="1" ht="18">
      <c r="A1" s="74" t="s">
        <v>949</v>
      </c>
      <c r="B1" s="75"/>
      <c r="C1" s="75"/>
      <c r="D1" s="75"/>
      <c r="E1" s="75"/>
    </row>
    <row r="2" spans="1:9" s="77" customFormat="1" ht="22.5">
      <c r="A2" s="76" t="s">
        <v>944</v>
      </c>
      <c r="E2" s="78"/>
      <c r="H2" s="79"/>
    </row>
    <row r="3" spans="1:9" s="77" customFormat="1" ht="15">
      <c r="A3" s="80" t="s">
        <v>948</v>
      </c>
      <c r="E3" s="78"/>
      <c r="H3" s="79"/>
    </row>
    <row r="4" spans="1:9" s="77" customFormat="1">
      <c r="A4" s="81" t="s">
        <v>945</v>
      </c>
      <c r="H4" s="79"/>
    </row>
    <row r="5" spans="1:9" s="77" customFormat="1">
      <c r="A5" s="82" t="s">
        <v>946</v>
      </c>
      <c r="H5" s="79"/>
    </row>
    <row r="6" spans="1:9" s="77" customFormat="1" ht="15">
      <c r="A6" s="83" t="s">
        <v>947</v>
      </c>
      <c r="H6" s="79"/>
    </row>
    <row r="7" spans="1:9" ht="13.5" thickBot="1"/>
    <row r="8" spans="1:9" ht="14.25" customHeight="1" thickBot="1">
      <c r="A8" s="6" t="s">
        <v>4</v>
      </c>
      <c r="B8" s="7" t="s">
        <v>855</v>
      </c>
      <c r="C8" s="8"/>
      <c r="D8" s="8"/>
      <c r="E8" s="9"/>
      <c r="F8" s="9"/>
      <c r="G8" s="9"/>
      <c r="H8" s="84" t="s">
        <v>5</v>
      </c>
      <c r="I8" s="84"/>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5" thickBot="1">
      <c r="A12" s="26" t="s">
        <v>18</v>
      </c>
      <c r="B12" s="48" t="s">
        <v>19</v>
      </c>
      <c r="C12" s="27" t="s">
        <v>20</v>
      </c>
      <c r="D12" s="85" t="s">
        <v>10</v>
      </c>
      <c r="E12" s="86"/>
      <c r="F12" s="85" t="s">
        <v>11</v>
      </c>
      <c r="G12" s="86"/>
      <c r="H12" s="15" t="s">
        <v>12</v>
      </c>
      <c r="I12" s="16" t="s">
        <v>13</v>
      </c>
    </row>
    <row r="13" spans="1:9" ht="15" customHeight="1">
      <c r="A13" s="50" t="s">
        <v>14</v>
      </c>
      <c r="B13" s="51"/>
      <c r="C13" s="52"/>
      <c r="D13" s="87" t="s">
        <v>7</v>
      </c>
      <c r="E13" s="88"/>
      <c r="F13" s="87" t="s">
        <v>15</v>
      </c>
      <c r="G13" s="88"/>
      <c r="H13" s="56">
        <v>0</v>
      </c>
      <c r="I13" s="18">
        <v>0</v>
      </c>
    </row>
    <row r="14" spans="1:9" ht="15" customHeight="1">
      <c r="A14" s="53" t="s">
        <v>835</v>
      </c>
      <c r="B14" s="54" t="s">
        <v>86</v>
      </c>
      <c r="C14" s="55" t="s">
        <v>85</v>
      </c>
      <c r="D14" s="89" t="s">
        <v>7</v>
      </c>
      <c r="E14" s="90"/>
      <c r="F14" s="89" t="s">
        <v>15</v>
      </c>
      <c r="G14" s="90"/>
      <c r="H14" s="57">
        <v>0</v>
      </c>
      <c r="I14" s="33">
        <v>0</v>
      </c>
    </row>
    <row r="15" spans="1:9" ht="15" customHeight="1">
      <c r="A15" s="53" t="s">
        <v>808</v>
      </c>
      <c r="B15" s="59" t="s">
        <v>92</v>
      </c>
      <c r="C15" s="55" t="s">
        <v>91</v>
      </c>
      <c r="D15" s="89" t="s">
        <v>7</v>
      </c>
      <c r="E15" s="90"/>
      <c r="F15" s="89" t="s">
        <v>15</v>
      </c>
      <c r="G15" s="90"/>
      <c r="H15" s="57">
        <v>7200.9058466800006</v>
      </c>
      <c r="I15" s="61">
        <v>3.3066331594435414E-5</v>
      </c>
    </row>
    <row r="16" spans="1:9" ht="15" customHeight="1">
      <c r="A16" s="53" t="s">
        <v>811</v>
      </c>
      <c r="B16" s="59" t="s">
        <v>122</v>
      </c>
      <c r="C16" s="55" t="s">
        <v>121</v>
      </c>
      <c r="D16" s="89" t="s">
        <v>7</v>
      </c>
      <c r="E16" s="90"/>
      <c r="F16" s="89" t="s">
        <v>15</v>
      </c>
      <c r="G16" s="90"/>
      <c r="H16" s="57">
        <v>32.734121999999992</v>
      </c>
      <c r="I16" s="61">
        <v>1.5031405153057872E-7</v>
      </c>
    </row>
    <row r="17" spans="1:9" ht="15" customHeight="1">
      <c r="A17" s="53" t="s">
        <v>814</v>
      </c>
      <c r="B17" s="59" t="s">
        <v>124</v>
      </c>
      <c r="C17" s="55" t="s">
        <v>123</v>
      </c>
      <c r="D17" s="89" t="s">
        <v>7</v>
      </c>
      <c r="E17" s="90"/>
      <c r="F17" s="89" t="s">
        <v>15</v>
      </c>
      <c r="G17" s="90"/>
      <c r="H17" s="57">
        <v>40992.055199999995</v>
      </c>
      <c r="I17" s="61">
        <v>1.8823421925528132E-4</v>
      </c>
    </row>
    <row r="18" spans="1:9" ht="15" customHeight="1">
      <c r="A18" s="53" t="s">
        <v>23</v>
      </c>
      <c r="B18" s="59" t="s">
        <v>42</v>
      </c>
      <c r="C18" s="55" t="s">
        <v>69</v>
      </c>
      <c r="D18" s="89" t="s">
        <v>7</v>
      </c>
      <c r="E18" s="90"/>
      <c r="F18" s="89" t="s">
        <v>15</v>
      </c>
      <c r="G18" s="90"/>
      <c r="H18" s="57">
        <v>649080.61062932014</v>
      </c>
      <c r="I18" s="61">
        <v>2.9805576075519957E-3</v>
      </c>
    </row>
    <row r="19" spans="1:9" ht="15" customHeight="1">
      <c r="A19" s="53" t="s">
        <v>23</v>
      </c>
      <c r="B19" s="59" t="s">
        <v>24</v>
      </c>
      <c r="C19" s="55" t="s">
        <v>25</v>
      </c>
      <c r="D19" s="89" t="s">
        <v>7</v>
      </c>
      <c r="E19" s="90"/>
      <c r="F19" s="89" t="s">
        <v>15</v>
      </c>
      <c r="G19" s="90"/>
      <c r="H19" s="57">
        <v>105749.53860832003</v>
      </c>
      <c r="I19" s="61">
        <v>4.8559853218931438E-4</v>
      </c>
    </row>
    <row r="20" spans="1:9" ht="15" customHeight="1">
      <c r="A20" s="53" t="s">
        <v>23</v>
      </c>
      <c r="B20" s="59" t="s">
        <v>43</v>
      </c>
      <c r="C20" s="55" t="s">
        <v>70</v>
      </c>
      <c r="D20" s="89" t="s">
        <v>7</v>
      </c>
      <c r="E20" s="90"/>
      <c r="F20" s="89" t="s">
        <v>15</v>
      </c>
      <c r="G20" s="90"/>
      <c r="H20" s="57">
        <v>19.848496000000001</v>
      </c>
      <c r="I20" s="61">
        <v>9.114366502784118E-8</v>
      </c>
    </row>
    <row r="21" spans="1:9" ht="15" customHeight="1">
      <c r="A21" s="53" t="s">
        <v>23</v>
      </c>
      <c r="B21" s="59" t="s">
        <v>44</v>
      </c>
      <c r="C21" s="55" t="s">
        <v>71</v>
      </c>
      <c r="D21" s="89" t="s">
        <v>7</v>
      </c>
      <c r="E21" s="90"/>
      <c r="F21" s="89" t="s">
        <v>15</v>
      </c>
      <c r="G21" s="90"/>
      <c r="H21" s="57">
        <v>214.26541311999998</v>
      </c>
      <c r="I21" s="61">
        <v>9.8389999123668015E-7</v>
      </c>
    </row>
    <row r="22" spans="1:9" ht="15" customHeight="1">
      <c r="A22" s="53" t="s">
        <v>23</v>
      </c>
      <c r="B22" s="59" t="s">
        <v>45</v>
      </c>
      <c r="C22" s="55" t="s">
        <v>72</v>
      </c>
      <c r="D22" s="89" t="s">
        <v>7</v>
      </c>
      <c r="E22" s="90"/>
      <c r="F22" s="89" t="s">
        <v>15</v>
      </c>
      <c r="G22" s="90"/>
      <c r="H22" s="57">
        <v>471.50442079999999</v>
      </c>
      <c r="I22" s="61">
        <v>2.1651333677141816E-6</v>
      </c>
    </row>
    <row r="23" spans="1:9" ht="15" customHeight="1">
      <c r="A23" s="53" t="s">
        <v>23</v>
      </c>
      <c r="B23" s="59" t="s">
        <v>46</v>
      </c>
      <c r="C23" s="55" t="s">
        <v>73</v>
      </c>
      <c r="D23" s="89" t="s">
        <v>7</v>
      </c>
      <c r="E23" s="90"/>
      <c r="F23" s="89" t="s">
        <v>15</v>
      </c>
      <c r="G23" s="90"/>
      <c r="H23" s="57">
        <v>39.299215199999999</v>
      </c>
      <c r="I23" s="61">
        <v>1.8046075158771949E-7</v>
      </c>
    </row>
    <row r="24" spans="1:9" ht="15" customHeight="1">
      <c r="A24" s="53" t="s">
        <v>23</v>
      </c>
      <c r="B24" s="59" t="s">
        <v>49</v>
      </c>
      <c r="C24" s="55" t="s">
        <v>74</v>
      </c>
      <c r="D24" s="89" t="s">
        <v>7</v>
      </c>
      <c r="E24" s="90"/>
      <c r="F24" s="89" t="s">
        <v>15</v>
      </c>
      <c r="G24" s="90"/>
      <c r="H24" s="57">
        <v>146.19455180000003</v>
      </c>
      <c r="I24" s="61">
        <v>6.7132075186727378E-7</v>
      </c>
    </row>
    <row r="25" spans="1:9" ht="15" customHeight="1">
      <c r="A25" s="53" t="s">
        <v>23</v>
      </c>
      <c r="B25" s="59" t="s">
        <v>51</v>
      </c>
      <c r="C25" s="55" t="s">
        <v>75</v>
      </c>
      <c r="D25" s="89" t="s">
        <v>7</v>
      </c>
      <c r="E25" s="90"/>
      <c r="F25" s="89" t="s">
        <v>15</v>
      </c>
      <c r="G25" s="90"/>
      <c r="H25" s="57">
        <v>37317.32</v>
      </c>
      <c r="I25" s="61">
        <v>1.7135995159616918E-4</v>
      </c>
    </row>
    <row r="26" spans="1:9" ht="15" customHeight="1">
      <c r="A26" s="53" t="s">
        <v>23</v>
      </c>
      <c r="B26" s="59" t="s">
        <v>130</v>
      </c>
      <c r="C26" s="55" t="s">
        <v>129</v>
      </c>
      <c r="D26" s="89" t="s">
        <v>7</v>
      </c>
      <c r="E26" s="90"/>
      <c r="F26" s="89" t="s">
        <v>15</v>
      </c>
      <c r="G26" s="90"/>
      <c r="H26" s="57">
        <v>1447.7572</v>
      </c>
      <c r="I26" s="61">
        <v>6.6480552117624052E-6</v>
      </c>
    </row>
    <row r="27" spans="1:9" ht="15" customHeight="1">
      <c r="A27" s="53" t="s">
        <v>831</v>
      </c>
      <c r="B27" s="59" t="s">
        <v>134</v>
      </c>
      <c r="C27" s="55" t="s">
        <v>133</v>
      </c>
      <c r="D27" s="89" t="s">
        <v>7</v>
      </c>
      <c r="E27" s="90"/>
      <c r="F27" s="89" t="s">
        <v>15</v>
      </c>
      <c r="G27" s="90"/>
      <c r="H27" s="57">
        <v>17312.056437389998</v>
      </c>
      <c r="I27" s="61">
        <v>7.9496414885669696E-5</v>
      </c>
    </row>
    <row r="28" spans="1:9" ht="15" customHeight="1">
      <c r="A28" s="53" t="s">
        <v>832</v>
      </c>
      <c r="B28" s="59" t="s">
        <v>138</v>
      </c>
      <c r="C28" s="55" t="s">
        <v>137</v>
      </c>
      <c r="D28" s="89" t="s">
        <v>7</v>
      </c>
      <c r="E28" s="90"/>
      <c r="F28" s="89" t="s">
        <v>15</v>
      </c>
      <c r="G28" s="90"/>
      <c r="H28" s="57">
        <v>148.3973695</v>
      </c>
      <c r="I28" s="61">
        <v>6.8143602098218294E-7</v>
      </c>
    </row>
    <row r="29" spans="1:9" ht="15" customHeight="1">
      <c r="A29" s="53" t="s">
        <v>23</v>
      </c>
      <c r="B29" s="59" t="s">
        <v>898</v>
      </c>
      <c r="C29" s="55" t="s">
        <v>139</v>
      </c>
      <c r="D29" s="89" t="s">
        <v>7</v>
      </c>
      <c r="E29" s="90"/>
      <c r="F29" s="89" t="s">
        <v>15</v>
      </c>
      <c r="G29" s="90"/>
      <c r="H29" s="57">
        <v>80.349084999999988</v>
      </c>
      <c r="I29" s="61">
        <v>3.6896045365520576E-7</v>
      </c>
    </row>
    <row r="30" spans="1:9" ht="15" customHeight="1">
      <c r="A30" s="53" t="s">
        <v>838</v>
      </c>
      <c r="B30" s="59" t="s">
        <v>141</v>
      </c>
      <c r="C30" s="55" t="s">
        <v>140</v>
      </c>
      <c r="D30" s="89" t="s">
        <v>7</v>
      </c>
      <c r="E30" s="90"/>
      <c r="F30" s="89" t="s">
        <v>15</v>
      </c>
      <c r="G30" s="90"/>
      <c r="H30" s="57">
        <v>13549.055625000001</v>
      </c>
      <c r="I30" s="61">
        <v>6.2216834329844797E-5</v>
      </c>
    </row>
    <row r="31" spans="1:9" ht="15" customHeight="1">
      <c r="A31" s="53" t="s">
        <v>853</v>
      </c>
      <c r="B31" s="59" t="s">
        <v>157</v>
      </c>
      <c r="C31" s="55" t="s">
        <v>156</v>
      </c>
      <c r="D31" s="89" t="s">
        <v>7</v>
      </c>
      <c r="E31" s="90"/>
      <c r="F31" s="89" t="s">
        <v>15</v>
      </c>
      <c r="G31" s="90"/>
      <c r="H31" s="57">
        <v>48740.1560063</v>
      </c>
      <c r="I31" s="61">
        <v>2.2381325277456428E-4</v>
      </c>
    </row>
    <row r="32" spans="1:9" ht="15" customHeight="1">
      <c r="A32" s="53" t="s">
        <v>828</v>
      </c>
      <c r="B32" s="59" t="s">
        <v>302</v>
      </c>
      <c r="C32" s="55" t="s">
        <v>301</v>
      </c>
      <c r="D32" s="89" t="s">
        <v>7</v>
      </c>
      <c r="E32" s="90"/>
      <c r="F32" s="89" t="s">
        <v>15</v>
      </c>
      <c r="G32" s="90"/>
      <c r="H32" s="57">
        <v>8366.6673279999995</v>
      </c>
      <c r="I32" s="61">
        <v>3.8419471396856208E-5</v>
      </c>
    </row>
    <row r="33" spans="1:9" ht="15" customHeight="1">
      <c r="A33" s="53" t="s">
        <v>798</v>
      </c>
      <c r="B33" s="59" t="s">
        <v>304</v>
      </c>
      <c r="C33" s="55" t="s">
        <v>303</v>
      </c>
      <c r="D33" s="89" t="s">
        <v>7</v>
      </c>
      <c r="E33" s="90"/>
      <c r="F33" s="89" t="s">
        <v>15</v>
      </c>
      <c r="G33" s="90"/>
      <c r="H33" s="57">
        <v>5444.1600239999989</v>
      </c>
      <c r="I33" s="61">
        <v>2.4999410413031782E-5</v>
      </c>
    </row>
    <row r="34" spans="1:9" ht="15" customHeight="1">
      <c r="A34" s="53" t="s">
        <v>810</v>
      </c>
      <c r="B34" s="59" t="s">
        <v>306</v>
      </c>
      <c r="C34" s="55" t="s">
        <v>305</v>
      </c>
      <c r="D34" s="89" t="s">
        <v>7</v>
      </c>
      <c r="E34" s="90"/>
      <c r="F34" s="89" t="s">
        <v>15</v>
      </c>
      <c r="G34" s="90"/>
      <c r="H34" s="57">
        <v>175884.59656872001</v>
      </c>
      <c r="I34" s="61">
        <v>8.0765649715809195E-4</v>
      </c>
    </row>
    <row r="35" spans="1:9" ht="15" customHeight="1">
      <c r="A35" s="53" t="s">
        <v>810</v>
      </c>
      <c r="B35" s="59" t="s">
        <v>308</v>
      </c>
      <c r="C35" s="55" t="s">
        <v>307</v>
      </c>
      <c r="D35" s="89" t="s">
        <v>7</v>
      </c>
      <c r="E35" s="90"/>
      <c r="F35" s="89" t="s">
        <v>15</v>
      </c>
      <c r="G35" s="90"/>
      <c r="H35" s="57">
        <v>11666.257196760002</v>
      </c>
      <c r="I35" s="61">
        <v>5.3571083575810226E-5</v>
      </c>
    </row>
    <row r="36" spans="1:9" ht="15" customHeight="1">
      <c r="A36" s="53" t="s">
        <v>834</v>
      </c>
      <c r="B36" s="59" t="s">
        <v>317</v>
      </c>
      <c r="C36" s="55" t="s">
        <v>315</v>
      </c>
      <c r="D36" s="89" t="s">
        <v>7</v>
      </c>
      <c r="E36" s="90"/>
      <c r="F36" s="89" t="s">
        <v>15</v>
      </c>
      <c r="G36" s="90"/>
      <c r="H36" s="57">
        <v>1259.9897599999999</v>
      </c>
      <c r="I36" s="61">
        <v>5.7858330738988982E-6</v>
      </c>
    </row>
    <row r="37" spans="1:9" ht="15" customHeight="1">
      <c r="A37" s="53" t="s">
        <v>840</v>
      </c>
      <c r="B37" s="59" t="s">
        <v>319</v>
      </c>
      <c r="C37" s="55" t="s">
        <v>318</v>
      </c>
      <c r="D37" s="89" t="s">
        <v>7</v>
      </c>
      <c r="E37" s="90"/>
      <c r="F37" s="89" t="s">
        <v>15</v>
      </c>
      <c r="G37" s="90"/>
      <c r="H37" s="57">
        <v>7221.1997793099999</v>
      </c>
      <c r="I37" s="61">
        <v>3.3159520690361188E-5</v>
      </c>
    </row>
    <row r="38" spans="1:9" ht="15" customHeight="1">
      <c r="A38" s="53" t="s">
        <v>845</v>
      </c>
      <c r="B38" s="59" t="s">
        <v>323</v>
      </c>
      <c r="C38" s="55" t="s">
        <v>322</v>
      </c>
      <c r="D38" s="89" t="s">
        <v>7</v>
      </c>
      <c r="E38" s="90"/>
      <c r="F38" s="89" t="s">
        <v>15</v>
      </c>
      <c r="G38" s="90"/>
      <c r="H38" s="57">
        <v>43.747261739999999</v>
      </c>
      <c r="I38" s="61">
        <v>2.0088604042925227E-7</v>
      </c>
    </row>
    <row r="39" spans="1:9" ht="15" customHeight="1">
      <c r="A39" s="53" t="s">
        <v>840</v>
      </c>
      <c r="B39" s="59" t="s">
        <v>328</v>
      </c>
      <c r="C39" s="55" t="s">
        <v>327</v>
      </c>
      <c r="D39" s="89" t="s">
        <v>7</v>
      </c>
      <c r="E39" s="90"/>
      <c r="F39" s="89" t="s">
        <v>15</v>
      </c>
      <c r="G39" s="90"/>
      <c r="H39" s="57">
        <v>3137.4394670999995</v>
      </c>
      <c r="I39" s="61">
        <v>1.4407022669853216E-5</v>
      </c>
    </row>
    <row r="40" spans="1:9" ht="15" customHeight="1">
      <c r="A40" s="53" t="s">
        <v>823</v>
      </c>
      <c r="B40" s="59" t="s">
        <v>331</v>
      </c>
      <c r="C40" s="55" t="s">
        <v>330</v>
      </c>
      <c r="D40" s="89" t="s">
        <v>7</v>
      </c>
      <c r="E40" s="90"/>
      <c r="F40" s="89" t="s">
        <v>15</v>
      </c>
      <c r="G40" s="90"/>
      <c r="H40" s="57">
        <v>16605.363655049994</v>
      </c>
      <c r="I40" s="61">
        <v>7.6251304010206358E-5</v>
      </c>
    </row>
    <row r="41" spans="1:9" ht="15" customHeight="1">
      <c r="A41" s="53" t="s">
        <v>849</v>
      </c>
      <c r="B41" s="59" t="s">
        <v>344</v>
      </c>
      <c r="C41" s="55" t="s">
        <v>343</v>
      </c>
      <c r="D41" s="89" t="s">
        <v>7</v>
      </c>
      <c r="E41" s="90"/>
      <c r="F41" s="89" t="s">
        <v>15</v>
      </c>
      <c r="G41" s="90"/>
      <c r="H41" s="57">
        <v>8884.8860000000004</v>
      </c>
      <c r="I41" s="61">
        <v>4.0799115126635066E-5</v>
      </c>
    </row>
    <row r="42" spans="1:9" ht="15" customHeight="1">
      <c r="A42" s="53" t="s">
        <v>801</v>
      </c>
      <c r="B42" s="59" t="s">
        <v>346</v>
      </c>
      <c r="C42" s="55" t="s">
        <v>345</v>
      </c>
      <c r="D42" s="89" t="s">
        <v>7</v>
      </c>
      <c r="E42" s="90"/>
      <c r="F42" s="89" t="s">
        <v>15</v>
      </c>
      <c r="G42" s="90"/>
      <c r="H42" s="57">
        <v>12652.927556290002</v>
      </c>
      <c r="I42" s="61">
        <v>5.8101842618807836E-5</v>
      </c>
    </row>
    <row r="43" spans="1:9" ht="15" customHeight="1">
      <c r="A43" s="53" t="s">
        <v>23</v>
      </c>
      <c r="B43" s="59" t="s">
        <v>348</v>
      </c>
      <c r="C43" s="55" t="s">
        <v>347</v>
      </c>
      <c r="D43" s="89" t="s">
        <v>7</v>
      </c>
      <c r="E43" s="90"/>
      <c r="F43" s="89" t="s">
        <v>15</v>
      </c>
      <c r="G43" s="90"/>
      <c r="H43" s="57">
        <v>7.980544000000001</v>
      </c>
      <c r="I43" s="61">
        <v>3.664640530325057E-8</v>
      </c>
    </row>
    <row r="44" spans="1:9" ht="15" customHeight="1">
      <c r="A44" s="53" t="s">
        <v>23</v>
      </c>
      <c r="B44" s="59" t="s">
        <v>350</v>
      </c>
      <c r="C44" s="55" t="s">
        <v>349</v>
      </c>
      <c r="D44" s="89" t="s">
        <v>7</v>
      </c>
      <c r="E44" s="90"/>
      <c r="F44" s="89" t="s">
        <v>15</v>
      </c>
      <c r="G44" s="90"/>
      <c r="H44" s="57">
        <v>4.1431509999999996</v>
      </c>
      <c r="I44" s="61">
        <v>1.902521817792971E-8</v>
      </c>
    </row>
    <row r="45" spans="1:9" ht="15" customHeight="1">
      <c r="A45" s="53" t="s">
        <v>23</v>
      </c>
      <c r="B45" s="59" t="s">
        <v>352</v>
      </c>
      <c r="C45" s="55" t="s">
        <v>351</v>
      </c>
      <c r="D45" s="89" t="s">
        <v>7</v>
      </c>
      <c r="E45" s="90"/>
      <c r="F45" s="89" t="s">
        <v>15</v>
      </c>
      <c r="G45" s="90"/>
      <c r="H45" s="57">
        <v>15.168346</v>
      </c>
      <c r="I45" s="61">
        <v>6.9652564448731759E-8</v>
      </c>
    </row>
    <row r="46" spans="1:9" ht="15" customHeight="1">
      <c r="A46" s="53" t="s">
        <v>826</v>
      </c>
      <c r="B46" s="59" t="s">
        <v>354</v>
      </c>
      <c r="C46" s="55" t="s">
        <v>353</v>
      </c>
      <c r="D46" s="89" t="s">
        <v>7</v>
      </c>
      <c r="E46" s="90"/>
      <c r="F46" s="89" t="s">
        <v>15</v>
      </c>
      <c r="G46" s="90"/>
      <c r="H46" s="57">
        <v>21699.892499999994</v>
      </c>
      <c r="I46" s="61">
        <v>9.9645219121900338E-5</v>
      </c>
    </row>
    <row r="47" spans="1:9" ht="15" customHeight="1">
      <c r="A47" s="53" t="s">
        <v>809</v>
      </c>
      <c r="B47" s="59" t="s">
        <v>356</v>
      </c>
      <c r="C47" s="55" t="s">
        <v>355</v>
      </c>
      <c r="D47" s="89" t="s">
        <v>7</v>
      </c>
      <c r="E47" s="90"/>
      <c r="F47" s="89" t="s">
        <v>15</v>
      </c>
      <c r="G47" s="90"/>
      <c r="H47" s="57">
        <v>1727.8686899999998</v>
      </c>
      <c r="I47" s="61">
        <v>7.9343183026791909E-6</v>
      </c>
    </row>
    <row r="48" spans="1:9" ht="15" customHeight="1">
      <c r="A48" s="53" t="s">
        <v>846</v>
      </c>
      <c r="B48" s="59" t="s">
        <v>358</v>
      </c>
      <c r="C48" s="55" t="s">
        <v>357</v>
      </c>
      <c r="D48" s="89" t="s">
        <v>7</v>
      </c>
      <c r="E48" s="90"/>
      <c r="F48" s="89" t="s">
        <v>15</v>
      </c>
      <c r="G48" s="90"/>
      <c r="H48" s="57">
        <v>8356.0571777999994</v>
      </c>
      <c r="I48" s="61">
        <v>3.8370749923162489E-5</v>
      </c>
    </row>
    <row r="49" spans="1:9" ht="15" customHeight="1">
      <c r="A49" s="53" t="s">
        <v>803</v>
      </c>
      <c r="B49" s="59" t="s">
        <v>366</v>
      </c>
      <c r="C49" s="55" t="s">
        <v>365</v>
      </c>
      <c r="D49" s="89" t="s">
        <v>7</v>
      </c>
      <c r="E49" s="90"/>
      <c r="F49" s="89" t="s">
        <v>15</v>
      </c>
      <c r="G49" s="90"/>
      <c r="H49" s="57">
        <v>23182.76298</v>
      </c>
      <c r="I49" s="61">
        <v>1.0645451340338114E-4</v>
      </c>
    </row>
    <row r="50" spans="1:9" ht="15" customHeight="1">
      <c r="A50" s="53" t="s">
        <v>843</v>
      </c>
      <c r="B50" s="59" t="s">
        <v>368</v>
      </c>
      <c r="C50" s="55" t="s">
        <v>367</v>
      </c>
      <c r="D50" s="89" t="s">
        <v>7</v>
      </c>
      <c r="E50" s="90"/>
      <c r="F50" s="89" t="s">
        <v>15</v>
      </c>
      <c r="G50" s="90"/>
      <c r="H50" s="57">
        <v>58.902095720000005</v>
      </c>
      <c r="I50" s="61">
        <v>2.7047655811007128E-7</v>
      </c>
    </row>
    <row r="51" spans="1:9" ht="15" customHeight="1">
      <c r="A51" s="53" t="s">
        <v>819</v>
      </c>
      <c r="B51" s="59" t="s">
        <v>370</v>
      </c>
      <c r="C51" s="55" t="s">
        <v>369</v>
      </c>
      <c r="D51" s="89" t="s">
        <v>7</v>
      </c>
      <c r="E51" s="90"/>
      <c r="F51" s="89" t="s">
        <v>15</v>
      </c>
      <c r="G51" s="90"/>
      <c r="H51" s="57">
        <v>217.51188999999999</v>
      </c>
      <c r="I51" s="61">
        <v>9.9880771025334278E-7</v>
      </c>
    </row>
    <row r="52" spans="1:9" ht="15" customHeight="1">
      <c r="A52" s="53" t="s">
        <v>23</v>
      </c>
      <c r="B52" s="59" t="s">
        <v>372</v>
      </c>
      <c r="C52" s="55" t="s">
        <v>371</v>
      </c>
      <c r="D52" s="89" t="s">
        <v>7</v>
      </c>
      <c r="E52" s="90"/>
      <c r="F52" s="89" t="s">
        <v>15</v>
      </c>
      <c r="G52" s="90"/>
      <c r="H52" s="57">
        <v>36552.289759779997</v>
      </c>
      <c r="I52" s="61">
        <v>1.6784695696167492E-4</v>
      </c>
    </row>
    <row r="53" spans="1:9" ht="15" customHeight="1">
      <c r="A53" s="53" t="s">
        <v>23</v>
      </c>
      <c r="B53" s="59" t="s">
        <v>376</v>
      </c>
      <c r="C53" s="55" t="s">
        <v>375</v>
      </c>
      <c r="D53" s="89" t="s">
        <v>7</v>
      </c>
      <c r="E53" s="90"/>
      <c r="F53" s="89" t="s">
        <v>15</v>
      </c>
      <c r="G53" s="90"/>
      <c r="H53" s="57">
        <v>16.868546730000002</v>
      </c>
      <c r="I53" s="61">
        <v>7.745983235533844E-8</v>
      </c>
    </row>
    <row r="54" spans="1:9" ht="15" customHeight="1">
      <c r="A54" s="53" t="s">
        <v>23</v>
      </c>
      <c r="B54" s="59" t="s">
        <v>378</v>
      </c>
      <c r="C54" s="55" t="s">
        <v>377</v>
      </c>
      <c r="D54" s="89" t="s">
        <v>7</v>
      </c>
      <c r="E54" s="90"/>
      <c r="F54" s="89" t="s">
        <v>15</v>
      </c>
      <c r="G54" s="90"/>
      <c r="H54" s="57">
        <v>157.84596288</v>
      </c>
      <c r="I54" s="61">
        <v>7.2482366254510022E-7</v>
      </c>
    </row>
    <row r="55" spans="1:9" ht="15" customHeight="1">
      <c r="A55" s="53" t="s">
        <v>23</v>
      </c>
      <c r="B55" s="59" t="s">
        <v>382</v>
      </c>
      <c r="C55" s="55" t="s">
        <v>381</v>
      </c>
      <c r="D55" s="89" t="s">
        <v>7</v>
      </c>
      <c r="E55" s="90"/>
      <c r="F55" s="89" t="s">
        <v>15</v>
      </c>
      <c r="G55" s="90"/>
      <c r="H55" s="57">
        <v>2.7594820000000002</v>
      </c>
      <c r="I55" s="61">
        <v>1.2671453950886618E-8</v>
      </c>
    </row>
    <row r="56" spans="1:9" ht="15" customHeight="1">
      <c r="A56" s="53" t="s">
        <v>23</v>
      </c>
      <c r="B56" s="59" t="s">
        <v>384</v>
      </c>
      <c r="C56" s="55" t="s">
        <v>383</v>
      </c>
      <c r="D56" s="89" t="s">
        <v>7</v>
      </c>
      <c r="E56" s="90"/>
      <c r="F56" s="89" t="s">
        <v>15</v>
      </c>
      <c r="G56" s="90"/>
      <c r="H56" s="57">
        <v>32.196696000000003</v>
      </c>
      <c r="I56" s="61">
        <v>1.4784620835892222E-7</v>
      </c>
    </row>
    <row r="57" spans="1:9" ht="15" customHeight="1">
      <c r="A57" s="53" t="s">
        <v>825</v>
      </c>
      <c r="B57" s="59" t="s">
        <v>386</v>
      </c>
      <c r="C57" s="55" t="s">
        <v>385</v>
      </c>
      <c r="D57" s="89" t="s">
        <v>7</v>
      </c>
      <c r="E57" s="90"/>
      <c r="F57" s="89" t="s">
        <v>15</v>
      </c>
      <c r="G57" s="90"/>
      <c r="H57" s="57">
        <v>0</v>
      </c>
      <c r="I57" s="61">
        <v>0</v>
      </c>
    </row>
    <row r="58" spans="1:9" ht="15" customHeight="1">
      <c r="A58" s="53" t="s">
        <v>23</v>
      </c>
      <c r="B58" s="59" t="s">
        <v>433</v>
      </c>
      <c r="C58" s="55" t="s">
        <v>432</v>
      </c>
      <c r="D58" s="89" t="s">
        <v>7</v>
      </c>
      <c r="E58" s="90"/>
      <c r="F58" s="89" t="s">
        <v>15</v>
      </c>
      <c r="G58" s="90"/>
      <c r="H58" s="57">
        <v>8.2914608699999999</v>
      </c>
      <c r="I58" s="61">
        <v>3.8074125723517416E-8</v>
      </c>
    </row>
    <row r="59" spans="1:9" ht="15" customHeight="1">
      <c r="A59" s="53" t="s">
        <v>851</v>
      </c>
      <c r="B59" s="59" t="s">
        <v>447</v>
      </c>
      <c r="C59" s="55" t="s">
        <v>446</v>
      </c>
      <c r="D59" s="89" t="s">
        <v>7</v>
      </c>
      <c r="E59" s="90"/>
      <c r="F59" s="89" t="s">
        <v>15</v>
      </c>
      <c r="G59" s="90"/>
      <c r="H59" s="57">
        <v>2787.2801100000001</v>
      </c>
      <c r="I59" s="61">
        <v>1.2799101991637265E-5</v>
      </c>
    </row>
    <row r="60" spans="1:9" ht="15" customHeight="1">
      <c r="A60" s="53" t="s">
        <v>799</v>
      </c>
      <c r="B60" s="59" t="s">
        <v>449</v>
      </c>
      <c r="C60" s="55" t="s">
        <v>448</v>
      </c>
      <c r="D60" s="89" t="s">
        <v>7</v>
      </c>
      <c r="E60" s="90"/>
      <c r="F60" s="89" t="s">
        <v>15</v>
      </c>
      <c r="G60" s="90"/>
      <c r="H60" s="57">
        <v>124770.03784</v>
      </c>
      <c r="I60" s="61">
        <v>5.7294006227978319E-4</v>
      </c>
    </row>
    <row r="61" spans="1:9" ht="15" customHeight="1">
      <c r="A61" s="53" t="s">
        <v>852</v>
      </c>
      <c r="B61" s="59" t="s">
        <v>453</v>
      </c>
      <c r="C61" s="55" t="s">
        <v>452</v>
      </c>
      <c r="D61" s="89" t="s">
        <v>7</v>
      </c>
      <c r="E61" s="90"/>
      <c r="F61" s="89" t="s">
        <v>15</v>
      </c>
      <c r="G61" s="90"/>
      <c r="H61" s="57">
        <v>3983.8174559999993</v>
      </c>
      <c r="I61" s="61">
        <v>1.8293563589993433E-5</v>
      </c>
    </row>
    <row r="62" spans="1:9" ht="15" customHeight="1">
      <c r="A62" s="53" t="s">
        <v>833</v>
      </c>
      <c r="B62" s="59" t="s">
        <v>459</v>
      </c>
      <c r="C62" s="55" t="s">
        <v>458</v>
      </c>
      <c r="D62" s="89" t="s">
        <v>7</v>
      </c>
      <c r="E62" s="90"/>
      <c r="F62" s="89" t="s">
        <v>15</v>
      </c>
      <c r="G62" s="90"/>
      <c r="H62" s="57">
        <v>9058.1146521599985</v>
      </c>
      <c r="I62" s="61">
        <v>4.1594575611182378E-5</v>
      </c>
    </row>
    <row r="63" spans="1:9" ht="15" customHeight="1">
      <c r="A63" s="53" t="s">
        <v>23</v>
      </c>
      <c r="B63" s="59" t="s">
        <v>467</v>
      </c>
      <c r="C63" s="55" t="s">
        <v>466</v>
      </c>
      <c r="D63" s="89" t="s">
        <v>7</v>
      </c>
      <c r="E63" s="90"/>
      <c r="F63" s="89" t="s">
        <v>15</v>
      </c>
      <c r="G63" s="90"/>
      <c r="H63" s="57">
        <v>17.582507250000003</v>
      </c>
      <c r="I63" s="61">
        <v>8.0738316451966391E-8</v>
      </c>
    </row>
    <row r="64" spans="1:9" ht="15" customHeight="1">
      <c r="A64" s="53" t="s">
        <v>23</v>
      </c>
      <c r="B64" s="59" t="s">
        <v>469</v>
      </c>
      <c r="C64" s="55" t="s">
        <v>468</v>
      </c>
      <c r="D64" s="89" t="s">
        <v>7</v>
      </c>
      <c r="E64" s="90"/>
      <c r="F64" s="89" t="s">
        <v>15</v>
      </c>
      <c r="G64" s="90"/>
      <c r="H64" s="57">
        <v>3.3295529300000002</v>
      </c>
      <c r="I64" s="61">
        <v>1.5289201607234479E-8</v>
      </c>
    </row>
    <row r="65" spans="1:9" ht="15" customHeight="1">
      <c r="A65" s="53" t="s">
        <v>818</v>
      </c>
      <c r="B65" s="59" t="s">
        <v>491</v>
      </c>
      <c r="C65" s="55" t="s">
        <v>490</v>
      </c>
      <c r="D65" s="89" t="s">
        <v>7</v>
      </c>
      <c r="E65" s="90"/>
      <c r="F65" s="89" t="s">
        <v>15</v>
      </c>
      <c r="G65" s="90"/>
      <c r="H65" s="57">
        <v>609.78287999999998</v>
      </c>
      <c r="I65" s="61">
        <v>2.8001036730658214E-6</v>
      </c>
    </row>
    <row r="66" spans="1:9" ht="15" customHeight="1">
      <c r="A66" s="53" t="s">
        <v>839</v>
      </c>
      <c r="B66" s="59" t="s">
        <v>501</v>
      </c>
      <c r="C66" s="55" t="s">
        <v>500</v>
      </c>
      <c r="D66" s="89" t="s">
        <v>7</v>
      </c>
      <c r="E66" s="90"/>
      <c r="F66" s="89" t="s">
        <v>15</v>
      </c>
      <c r="G66" s="90"/>
      <c r="H66" s="57">
        <v>24751.334000000003</v>
      </c>
      <c r="I66" s="61">
        <v>1.1365734185039593E-4</v>
      </c>
    </row>
    <row r="67" spans="1:9" ht="15" customHeight="1">
      <c r="A67" s="53" t="s">
        <v>23</v>
      </c>
      <c r="B67" s="59" t="s">
        <v>503</v>
      </c>
      <c r="C67" s="55" t="s">
        <v>502</v>
      </c>
      <c r="D67" s="89" t="s">
        <v>7</v>
      </c>
      <c r="E67" s="90"/>
      <c r="F67" s="89" t="s">
        <v>15</v>
      </c>
      <c r="G67" s="90"/>
      <c r="H67" s="57">
        <v>0</v>
      </c>
      <c r="I67" s="61">
        <v>0</v>
      </c>
    </row>
    <row r="68" spans="1:9" ht="15" customHeight="1">
      <c r="A68" s="53" t="s">
        <v>819</v>
      </c>
      <c r="B68" s="59" t="s">
        <v>521</v>
      </c>
      <c r="C68" s="55" t="s">
        <v>520</v>
      </c>
      <c r="D68" s="89" t="s">
        <v>7</v>
      </c>
      <c r="E68" s="90"/>
      <c r="F68" s="89" t="s">
        <v>15</v>
      </c>
      <c r="G68" s="90"/>
      <c r="H68" s="57">
        <v>414.87524999999999</v>
      </c>
      <c r="I68" s="61">
        <v>1.9050940088529561E-6</v>
      </c>
    </row>
    <row r="69" spans="1:9" ht="15" customHeight="1">
      <c r="A69" s="53" t="s">
        <v>802</v>
      </c>
      <c r="B69" s="59" t="s">
        <v>523</v>
      </c>
      <c r="C69" s="55" t="s">
        <v>522</v>
      </c>
      <c r="D69" s="89" t="s">
        <v>7</v>
      </c>
      <c r="E69" s="90"/>
      <c r="F69" s="89" t="s">
        <v>15</v>
      </c>
      <c r="G69" s="90"/>
      <c r="H69" s="57">
        <v>5682.5478523499996</v>
      </c>
      <c r="I69" s="61">
        <v>2.6094079771044951E-5</v>
      </c>
    </row>
    <row r="70" spans="1:9" ht="15" customHeight="1">
      <c r="A70" s="53" t="s">
        <v>805</v>
      </c>
      <c r="B70" s="59" t="s">
        <v>525</v>
      </c>
      <c r="C70" s="55" t="s">
        <v>524</v>
      </c>
      <c r="D70" s="89" t="s">
        <v>7</v>
      </c>
      <c r="E70" s="90"/>
      <c r="F70" s="89" t="s">
        <v>15</v>
      </c>
      <c r="G70" s="90"/>
      <c r="H70" s="57">
        <v>79.265370000000004</v>
      </c>
      <c r="I70" s="61">
        <v>3.6398406869658491E-7</v>
      </c>
    </row>
    <row r="71" spans="1:9" ht="15" customHeight="1">
      <c r="A71" s="53" t="s">
        <v>828</v>
      </c>
      <c r="B71" s="59" t="s">
        <v>535</v>
      </c>
      <c r="C71" s="55" t="s">
        <v>534</v>
      </c>
      <c r="D71" s="89" t="s">
        <v>7</v>
      </c>
      <c r="E71" s="90"/>
      <c r="F71" s="89" t="s">
        <v>15</v>
      </c>
      <c r="G71" s="90"/>
      <c r="H71" s="57">
        <v>3571.9512561399997</v>
      </c>
      <c r="I71" s="61">
        <v>1.6402287044086396E-5</v>
      </c>
    </row>
    <row r="72" spans="1:9" ht="15" customHeight="1">
      <c r="A72" s="53" t="s">
        <v>809</v>
      </c>
      <c r="B72" s="59" t="s">
        <v>549</v>
      </c>
      <c r="C72" s="55" t="s">
        <v>548</v>
      </c>
      <c r="D72" s="89" t="s">
        <v>7</v>
      </c>
      <c r="E72" s="90"/>
      <c r="F72" s="89" t="s">
        <v>15</v>
      </c>
      <c r="G72" s="90"/>
      <c r="H72" s="57">
        <v>1341.724044</v>
      </c>
      <c r="I72" s="61">
        <v>6.1611543174926926E-6</v>
      </c>
    </row>
    <row r="73" spans="1:9" ht="15" customHeight="1">
      <c r="A73" s="53" t="s">
        <v>824</v>
      </c>
      <c r="B73" s="59" t="s">
        <v>551</v>
      </c>
      <c r="C73" s="55" t="s">
        <v>550</v>
      </c>
      <c r="D73" s="89" t="s">
        <v>7</v>
      </c>
      <c r="E73" s="90"/>
      <c r="F73" s="89" t="s">
        <v>15</v>
      </c>
      <c r="G73" s="90"/>
      <c r="H73" s="57">
        <v>110204.33100400002</v>
      </c>
      <c r="I73" s="61">
        <v>5.0605479778648762E-4</v>
      </c>
    </row>
    <row r="74" spans="1:9" ht="15" customHeight="1">
      <c r="A74" s="53" t="s">
        <v>824</v>
      </c>
      <c r="B74" s="59" t="s">
        <v>553</v>
      </c>
      <c r="C74" s="55" t="s">
        <v>552</v>
      </c>
      <c r="D74" s="89" t="s">
        <v>7</v>
      </c>
      <c r="E74" s="90"/>
      <c r="F74" s="89" t="s">
        <v>15</v>
      </c>
      <c r="G74" s="90"/>
      <c r="H74" s="57">
        <v>4602.7518220000002</v>
      </c>
      <c r="I74" s="61">
        <v>2.1135690596942642E-5</v>
      </c>
    </row>
    <row r="75" spans="1:9" ht="15" customHeight="1">
      <c r="A75" s="53" t="s">
        <v>819</v>
      </c>
      <c r="B75" s="59" t="s">
        <v>557</v>
      </c>
      <c r="C75" s="55" t="s">
        <v>556</v>
      </c>
      <c r="D75" s="89" t="s">
        <v>7</v>
      </c>
      <c r="E75" s="90"/>
      <c r="F75" s="89" t="s">
        <v>15</v>
      </c>
      <c r="G75" s="90"/>
      <c r="H75" s="57">
        <v>196.83135999999999</v>
      </c>
      <c r="I75" s="61">
        <v>9.0384337144811444E-7</v>
      </c>
    </row>
    <row r="76" spans="1:9" ht="15" customHeight="1">
      <c r="A76" s="53" t="s">
        <v>825</v>
      </c>
      <c r="B76" s="59" t="s">
        <v>559</v>
      </c>
      <c r="C76" s="55" t="s">
        <v>558</v>
      </c>
      <c r="D76" s="89" t="s">
        <v>7</v>
      </c>
      <c r="E76" s="90"/>
      <c r="F76" s="89" t="s">
        <v>15</v>
      </c>
      <c r="G76" s="90"/>
      <c r="H76" s="57">
        <v>1164.8605774399998</v>
      </c>
      <c r="I76" s="61">
        <v>5.3490028803355667E-6</v>
      </c>
    </row>
    <row r="77" spans="1:9" ht="15" customHeight="1">
      <c r="A77" s="53" t="s">
        <v>828</v>
      </c>
      <c r="B77" s="59" t="s">
        <v>561</v>
      </c>
      <c r="C77" s="55" t="s">
        <v>560</v>
      </c>
      <c r="D77" s="89" t="s">
        <v>7</v>
      </c>
      <c r="E77" s="90"/>
      <c r="F77" s="89" t="s">
        <v>15</v>
      </c>
      <c r="G77" s="90"/>
      <c r="H77" s="57">
        <v>43.907330280000004</v>
      </c>
      <c r="I77" s="61">
        <v>2.0162107009554316E-7</v>
      </c>
    </row>
    <row r="78" spans="1:9" ht="15" customHeight="1">
      <c r="A78" s="53" t="s">
        <v>814</v>
      </c>
      <c r="B78" s="59" t="s">
        <v>563</v>
      </c>
      <c r="C78" s="55" t="s">
        <v>562</v>
      </c>
      <c r="D78" s="89" t="s">
        <v>7</v>
      </c>
      <c r="E78" s="90"/>
      <c r="F78" s="89" t="s">
        <v>15</v>
      </c>
      <c r="G78" s="90"/>
      <c r="H78" s="57">
        <v>0</v>
      </c>
      <c r="I78" s="61">
        <v>0</v>
      </c>
    </row>
    <row r="79" spans="1:9" ht="15" customHeight="1">
      <c r="A79" s="53" t="s">
        <v>832</v>
      </c>
      <c r="B79" s="59" t="s">
        <v>573</v>
      </c>
      <c r="C79" s="55" t="s">
        <v>572</v>
      </c>
      <c r="D79" s="89" t="s">
        <v>7</v>
      </c>
      <c r="E79" s="90"/>
      <c r="F79" s="89" t="s">
        <v>15</v>
      </c>
      <c r="G79" s="90"/>
      <c r="H79" s="57">
        <v>33.716837499999997</v>
      </c>
      <c r="I79" s="61">
        <v>1.5482664998386544E-7</v>
      </c>
    </row>
    <row r="80" spans="1:9" ht="15" customHeight="1">
      <c r="A80" s="53" t="s">
        <v>114</v>
      </c>
      <c r="B80" s="59" t="s">
        <v>575</v>
      </c>
      <c r="C80" s="55" t="s">
        <v>574</v>
      </c>
      <c r="D80" s="89" t="s">
        <v>7</v>
      </c>
      <c r="E80" s="90"/>
      <c r="F80" s="89" t="s">
        <v>15</v>
      </c>
      <c r="G80" s="90"/>
      <c r="H80" s="57">
        <v>25584.432892040004</v>
      </c>
      <c r="I80" s="61">
        <v>1.1748290557830558E-4</v>
      </c>
    </row>
    <row r="81" spans="1:9" ht="15" customHeight="1">
      <c r="A81" s="53" t="s">
        <v>838</v>
      </c>
      <c r="B81" s="59" t="s">
        <v>577</v>
      </c>
      <c r="C81" s="55" t="s">
        <v>576</v>
      </c>
      <c r="D81" s="89" t="s">
        <v>7</v>
      </c>
      <c r="E81" s="90"/>
      <c r="F81" s="89" t="s">
        <v>15</v>
      </c>
      <c r="G81" s="90"/>
      <c r="H81" s="57">
        <v>0</v>
      </c>
      <c r="I81" s="61">
        <v>0</v>
      </c>
    </row>
    <row r="82" spans="1:9" ht="15" customHeight="1">
      <c r="A82" s="53" t="s">
        <v>842</v>
      </c>
      <c r="B82" s="59" t="s">
        <v>583</v>
      </c>
      <c r="C82" s="55" t="s">
        <v>582</v>
      </c>
      <c r="D82" s="89" t="s">
        <v>7</v>
      </c>
      <c r="E82" s="90"/>
      <c r="F82" s="89" t="s">
        <v>15</v>
      </c>
      <c r="G82" s="90"/>
      <c r="H82" s="57">
        <v>5468.1046320000005</v>
      </c>
      <c r="I82" s="61">
        <v>2.5109363294639289E-5</v>
      </c>
    </row>
    <row r="83" spans="1:9" ht="15" customHeight="1">
      <c r="A83" s="53" t="s">
        <v>854</v>
      </c>
      <c r="B83" s="59" t="s">
        <v>589</v>
      </c>
      <c r="C83" s="55" t="s">
        <v>588</v>
      </c>
      <c r="D83" s="89" t="s">
        <v>7</v>
      </c>
      <c r="E83" s="90"/>
      <c r="F83" s="89" t="s">
        <v>15</v>
      </c>
      <c r="G83" s="90"/>
      <c r="H83" s="57">
        <v>462.12991200000005</v>
      </c>
      <c r="I83" s="61">
        <v>2.1220859201963576E-6</v>
      </c>
    </row>
    <row r="84" spans="1:9" ht="15" customHeight="1">
      <c r="A84" s="53" t="s">
        <v>848</v>
      </c>
      <c r="B84" s="59" t="s">
        <v>593</v>
      </c>
      <c r="C84" s="55" t="s">
        <v>592</v>
      </c>
      <c r="D84" s="89" t="s">
        <v>7</v>
      </c>
      <c r="E84" s="90"/>
      <c r="F84" s="89" t="s">
        <v>15</v>
      </c>
      <c r="G84" s="90"/>
      <c r="H84" s="57">
        <v>7897.0133999999998</v>
      </c>
      <c r="I84" s="61">
        <v>3.6262835433474312E-5</v>
      </c>
    </row>
    <row r="85" spans="1:9" ht="15" customHeight="1">
      <c r="A85" s="53" t="s">
        <v>817</v>
      </c>
      <c r="B85" s="59" t="s">
        <v>595</v>
      </c>
      <c r="C85" s="55" t="s">
        <v>594</v>
      </c>
      <c r="D85" s="89" t="s">
        <v>7</v>
      </c>
      <c r="E85" s="90"/>
      <c r="F85" s="89" t="s">
        <v>15</v>
      </c>
      <c r="G85" s="90"/>
      <c r="H85" s="57">
        <v>4210.8120599999993</v>
      </c>
      <c r="I85" s="61">
        <v>1.9335915622616132E-5</v>
      </c>
    </row>
    <row r="86" spans="1:9" ht="15" customHeight="1">
      <c r="A86" s="53" t="s">
        <v>840</v>
      </c>
      <c r="B86" s="59" t="s">
        <v>597</v>
      </c>
      <c r="C86" s="55" t="s">
        <v>596</v>
      </c>
      <c r="D86" s="89" t="s">
        <v>7</v>
      </c>
      <c r="E86" s="90"/>
      <c r="F86" s="89" t="s">
        <v>15</v>
      </c>
      <c r="G86" s="90"/>
      <c r="H86" s="57">
        <v>581.9448457200001</v>
      </c>
      <c r="I86" s="61">
        <v>2.6722723012858203E-6</v>
      </c>
    </row>
    <row r="87" spans="1:9" ht="15" customHeight="1">
      <c r="A87" s="53" t="s">
        <v>831</v>
      </c>
      <c r="B87" s="59" t="s">
        <v>624</v>
      </c>
      <c r="C87" s="55" t="s">
        <v>623</v>
      </c>
      <c r="D87" s="89" t="s">
        <v>7</v>
      </c>
      <c r="E87" s="90"/>
      <c r="F87" s="89" t="s">
        <v>15</v>
      </c>
      <c r="G87" s="90"/>
      <c r="H87" s="57">
        <v>8579.7463874999994</v>
      </c>
      <c r="I87" s="61">
        <v>3.9397923689841807E-5</v>
      </c>
    </row>
    <row r="88" spans="1:9" ht="15" customHeight="1">
      <c r="A88" s="53" t="s">
        <v>811</v>
      </c>
      <c r="B88" s="59" t="s">
        <v>626</v>
      </c>
      <c r="C88" s="55" t="s">
        <v>625</v>
      </c>
      <c r="D88" s="89" t="s">
        <v>7</v>
      </c>
      <c r="E88" s="90"/>
      <c r="F88" s="89" t="s">
        <v>15</v>
      </c>
      <c r="G88" s="90"/>
      <c r="H88" s="57">
        <v>297.40274199999999</v>
      </c>
      <c r="I88" s="61">
        <v>1.3656639724848407E-6</v>
      </c>
    </row>
    <row r="89" spans="1:9" ht="15" customHeight="1">
      <c r="A89" s="53" t="s">
        <v>841</v>
      </c>
      <c r="B89" s="59" t="s">
        <v>628</v>
      </c>
      <c r="C89" s="55" t="s">
        <v>627</v>
      </c>
      <c r="D89" s="89" t="s">
        <v>7</v>
      </c>
      <c r="E89" s="90"/>
      <c r="F89" s="89" t="s">
        <v>15</v>
      </c>
      <c r="G89" s="90"/>
      <c r="H89" s="57">
        <v>141.28715951999999</v>
      </c>
      <c r="I89" s="61">
        <v>6.4878616193519343E-7</v>
      </c>
    </row>
    <row r="90" spans="1:9" ht="15" customHeight="1">
      <c r="A90" s="53" t="s">
        <v>800</v>
      </c>
      <c r="B90" s="59" t="s">
        <v>630</v>
      </c>
      <c r="C90" s="55" t="s">
        <v>629</v>
      </c>
      <c r="D90" s="89" t="s">
        <v>7</v>
      </c>
      <c r="E90" s="90"/>
      <c r="F90" s="89" t="s">
        <v>15</v>
      </c>
      <c r="G90" s="90"/>
      <c r="H90" s="57">
        <v>1543.5629899999997</v>
      </c>
      <c r="I90" s="61">
        <v>7.0879923652619787E-6</v>
      </c>
    </row>
    <row r="91" spans="1:9" ht="15" customHeight="1">
      <c r="A91" s="53" t="s">
        <v>807</v>
      </c>
      <c r="B91" s="59" t="s">
        <v>634</v>
      </c>
      <c r="C91" s="55" t="s">
        <v>633</v>
      </c>
      <c r="D91" s="89" t="s">
        <v>7</v>
      </c>
      <c r="E91" s="90"/>
      <c r="F91" s="89" t="s">
        <v>15</v>
      </c>
      <c r="G91" s="90"/>
      <c r="H91" s="57">
        <v>1101.9356</v>
      </c>
      <c r="I91" s="61">
        <v>5.0600533767723851E-6</v>
      </c>
    </row>
    <row r="92" spans="1:9" ht="15" customHeight="1">
      <c r="A92" s="53" t="s">
        <v>804</v>
      </c>
      <c r="B92" s="59" t="s">
        <v>637</v>
      </c>
      <c r="C92" s="55" t="s">
        <v>636</v>
      </c>
      <c r="D92" s="89" t="s">
        <v>7</v>
      </c>
      <c r="E92" s="90"/>
      <c r="F92" s="89" t="s">
        <v>15</v>
      </c>
      <c r="G92" s="90"/>
      <c r="H92" s="57">
        <v>77.459943999999993</v>
      </c>
      <c r="I92" s="61">
        <v>3.5569360968263464E-7</v>
      </c>
    </row>
    <row r="93" spans="1:9" ht="15" customHeight="1">
      <c r="A93" s="53" t="s">
        <v>853</v>
      </c>
      <c r="B93" s="59" t="s">
        <v>643</v>
      </c>
      <c r="C93" s="55" t="s">
        <v>642</v>
      </c>
      <c r="D93" s="89" t="s">
        <v>7</v>
      </c>
      <c r="E93" s="90"/>
      <c r="F93" s="89" t="s">
        <v>15</v>
      </c>
      <c r="G93" s="90"/>
      <c r="H93" s="57">
        <v>782.27</v>
      </c>
      <c r="I93" s="61">
        <v>3.5921590654188262E-6</v>
      </c>
    </row>
    <row r="94" spans="1:9" ht="15" customHeight="1">
      <c r="A94" s="53" t="s">
        <v>827</v>
      </c>
      <c r="B94" s="59" t="s">
        <v>653</v>
      </c>
      <c r="C94" s="55" t="s">
        <v>652</v>
      </c>
      <c r="D94" s="89" t="s">
        <v>7</v>
      </c>
      <c r="E94" s="90"/>
      <c r="F94" s="89" t="s">
        <v>15</v>
      </c>
      <c r="G94" s="90"/>
      <c r="H94" s="57">
        <v>40983.546992640004</v>
      </c>
      <c r="I94" s="61">
        <v>1.8819514983654014E-4</v>
      </c>
    </row>
    <row r="95" spans="1:9" ht="15" customHeight="1">
      <c r="A95" s="53" t="s">
        <v>833</v>
      </c>
      <c r="B95" s="59" t="s">
        <v>655</v>
      </c>
      <c r="C95" s="55" t="s">
        <v>654</v>
      </c>
      <c r="D95" s="89" t="s">
        <v>7</v>
      </c>
      <c r="E95" s="90"/>
      <c r="F95" s="89" t="s">
        <v>15</v>
      </c>
      <c r="G95" s="90"/>
      <c r="H95" s="57">
        <v>60002.013079059987</v>
      </c>
      <c r="I95" s="61">
        <v>2.7552734378836504E-4</v>
      </c>
    </row>
    <row r="96" spans="1:9" ht="15" customHeight="1">
      <c r="A96" s="53" t="s">
        <v>833</v>
      </c>
      <c r="B96" s="59" t="s">
        <v>657</v>
      </c>
      <c r="C96" s="55" t="s">
        <v>656</v>
      </c>
      <c r="D96" s="89" t="s">
        <v>7</v>
      </c>
      <c r="E96" s="90"/>
      <c r="F96" s="89" t="s">
        <v>15</v>
      </c>
      <c r="G96" s="90"/>
      <c r="H96" s="57">
        <v>1064.39627217</v>
      </c>
      <c r="I96" s="61">
        <v>4.8876739722518693E-6</v>
      </c>
    </row>
    <row r="97" spans="1:9" ht="15" customHeight="1">
      <c r="A97" s="53" t="s">
        <v>806</v>
      </c>
      <c r="B97" s="59" t="s">
        <v>712</v>
      </c>
      <c r="C97" s="55" t="s">
        <v>711</v>
      </c>
      <c r="D97" s="89" t="s">
        <v>7</v>
      </c>
      <c r="E97" s="90"/>
      <c r="F97" s="89" t="s">
        <v>15</v>
      </c>
      <c r="G97" s="90"/>
      <c r="H97" s="57">
        <v>314.96205599999996</v>
      </c>
      <c r="I97" s="61">
        <v>1.4462957862673399E-6</v>
      </c>
    </row>
    <row r="98" spans="1:9" ht="15" customHeight="1">
      <c r="A98" s="53" t="s">
        <v>810</v>
      </c>
      <c r="B98" s="59" t="s">
        <v>714</v>
      </c>
      <c r="C98" s="55" t="s">
        <v>713</v>
      </c>
      <c r="D98" s="89" t="s">
        <v>7</v>
      </c>
      <c r="E98" s="90"/>
      <c r="F98" s="89" t="s">
        <v>15</v>
      </c>
      <c r="G98" s="90"/>
      <c r="H98" s="57">
        <v>12674.330000000002</v>
      </c>
      <c r="I98" s="61">
        <v>5.8200121962506295E-5</v>
      </c>
    </row>
    <row r="99" spans="1:9" ht="15" customHeight="1">
      <c r="A99" s="53" t="s">
        <v>850</v>
      </c>
      <c r="B99" s="59" t="s">
        <v>716</v>
      </c>
      <c r="C99" s="55" t="s">
        <v>715</v>
      </c>
      <c r="D99" s="89" t="s">
        <v>7</v>
      </c>
      <c r="E99" s="90"/>
      <c r="F99" s="89" t="s">
        <v>15</v>
      </c>
      <c r="G99" s="90"/>
      <c r="H99" s="57">
        <v>293.619259</v>
      </c>
      <c r="I99" s="61">
        <v>1.3482903383721839E-6</v>
      </c>
    </row>
    <row r="100" spans="1:9" ht="15" customHeight="1">
      <c r="A100" s="53" t="s">
        <v>811</v>
      </c>
      <c r="B100" s="59" t="s">
        <v>722</v>
      </c>
      <c r="C100" s="55" t="s">
        <v>721</v>
      </c>
      <c r="D100" s="89" t="s">
        <v>7</v>
      </c>
      <c r="E100" s="90"/>
      <c r="F100" s="89" t="s">
        <v>15</v>
      </c>
      <c r="G100" s="90"/>
      <c r="H100" s="57">
        <v>294.70361600000001</v>
      </c>
      <c r="I100" s="61">
        <v>1.3532696713744726E-6</v>
      </c>
    </row>
    <row r="101" spans="1:9" ht="15" customHeight="1">
      <c r="A101" s="53" t="s">
        <v>844</v>
      </c>
      <c r="B101" s="59" t="s">
        <v>736</v>
      </c>
      <c r="C101" s="55" t="s">
        <v>735</v>
      </c>
      <c r="D101" s="89" t="s">
        <v>7</v>
      </c>
      <c r="E101" s="90"/>
      <c r="F101" s="89" t="s">
        <v>15</v>
      </c>
      <c r="G101" s="90"/>
      <c r="H101" s="57">
        <v>0</v>
      </c>
      <c r="I101" s="61">
        <v>0</v>
      </c>
    </row>
    <row r="102" spans="1:9" ht="15" customHeight="1">
      <c r="A102" s="53" t="s">
        <v>835</v>
      </c>
      <c r="B102" s="59" t="s">
        <v>738</v>
      </c>
      <c r="C102" s="55" t="s">
        <v>737</v>
      </c>
      <c r="D102" s="89" t="s">
        <v>7</v>
      </c>
      <c r="E102" s="90"/>
      <c r="F102" s="89" t="s">
        <v>15</v>
      </c>
      <c r="G102" s="90"/>
      <c r="H102" s="57">
        <v>4727.4755759999998</v>
      </c>
      <c r="I102" s="61">
        <v>2.170841812529496E-5</v>
      </c>
    </row>
    <row r="103" spans="1:9" ht="15" customHeight="1">
      <c r="A103" s="53" t="s">
        <v>840</v>
      </c>
      <c r="B103" s="59" t="s">
        <v>744</v>
      </c>
      <c r="C103" s="55" t="s">
        <v>743</v>
      </c>
      <c r="D103" s="89" t="s">
        <v>7</v>
      </c>
      <c r="E103" s="90"/>
      <c r="F103" s="89" t="s">
        <v>15</v>
      </c>
      <c r="G103" s="90"/>
      <c r="H103" s="57">
        <v>24078.439809420001</v>
      </c>
      <c r="I103" s="61">
        <v>1.1056743303788924E-4</v>
      </c>
    </row>
    <row r="104" spans="1:9" ht="15" customHeight="1">
      <c r="A104" s="53" t="s">
        <v>836</v>
      </c>
      <c r="B104" s="59" t="s">
        <v>752</v>
      </c>
      <c r="C104" s="55" t="s">
        <v>751</v>
      </c>
      <c r="D104" s="89" t="s">
        <v>7</v>
      </c>
      <c r="E104" s="90"/>
      <c r="F104" s="89" t="s">
        <v>15</v>
      </c>
      <c r="G104" s="90"/>
      <c r="H104" s="57">
        <v>587.87794129999997</v>
      </c>
      <c r="I104" s="61">
        <v>2.6995168882873581E-6</v>
      </c>
    </row>
    <row r="105" spans="1:9" ht="15" customHeight="1">
      <c r="A105" s="53" t="s">
        <v>847</v>
      </c>
      <c r="B105" s="59" t="s">
        <v>754</v>
      </c>
      <c r="C105" s="55" t="s">
        <v>753</v>
      </c>
      <c r="D105" s="89" t="s">
        <v>7</v>
      </c>
      <c r="E105" s="90"/>
      <c r="F105" s="89" t="s">
        <v>15</v>
      </c>
      <c r="G105" s="90"/>
      <c r="H105" s="57">
        <v>0</v>
      </c>
      <c r="I105" s="61">
        <v>0</v>
      </c>
    </row>
    <row r="106" spans="1:9" ht="15" customHeight="1">
      <c r="A106" s="53" t="s">
        <v>829</v>
      </c>
      <c r="B106" s="59" t="s">
        <v>756</v>
      </c>
      <c r="C106" s="55" t="s">
        <v>755</v>
      </c>
      <c r="D106" s="89" t="s">
        <v>7</v>
      </c>
      <c r="E106" s="90"/>
      <c r="F106" s="89" t="s">
        <v>15</v>
      </c>
      <c r="G106" s="90"/>
      <c r="H106" s="57">
        <v>801.65942500000006</v>
      </c>
      <c r="I106" s="61">
        <v>3.6811946909534991E-6</v>
      </c>
    </row>
    <row r="107" spans="1:9" ht="15" customHeight="1">
      <c r="A107" s="53" t="s">
        <v>835</v>
      </c>
      <c r="B107" s="59" t="s">
        <v>758</v>
      </c>
      <c r="C107" s="55" t="s">
        <v>757</v>
      </c>
      <c r="D107" s="89" t="s">
        <v>7</v>
      </c>
      <c r="E107" s="90"/>
      <c r="F107" s="89" t="s">
        <v>15</v>
      </c>
      <c r="G107" s="90"/>
      <c r="H107" s="57">
        <v>3867.7541219999994</v>
      </c>
      <c r="I107" s="61">
        <v>1.7760604436004617E-5</v>
      </c>
    </row>
    <row r="108" spans="1:9" ht="15" customHeight="1">
      <c r="A108" s="53" t="s">
        <v>806</v>
      </c>
      <c r="B108" s="59" t="s">
        <v>768</v>
      </c>
      <c r="C108" s="55" t="s">
        <v>767</v>
      </c>
      <c r="D108" s="89" t="s">
        <v>7</v>
      </c>
      <c r="E108" s="90"/>
      <c r="F108" s="89" t="s">
        <v>15</v>
      </c>
      <c r="G108" s="90"/>
      <c r="H108" s="57">
        <v>0</v>
      </c>
      <c r="I108" s="61">
        <v>0</v>
      </c>
    </row>
    <row r="109" spans="1:9" ht="15" customHeight="1">
      <c r="A109" s="53" t="s">
        <v>819</v>
      </c>
      <c r="B109" s="59" t="s">
        <v>772</v>
      </c>
      <c r="C109" s="55" t="s">
        <v>771</v>
      </c>
      <c r="D109" s="89" t="s">
        <v>7</v>
      </c>
      <c r="E109" s="90"/>
      <c r="F109" s="89" t="s">
        <v>15</v>
      </c>
      <c r="G109" s="90"/>
      <c r="H109" s="57">
        <v>852.13799999999992</v>
      </c>
      <c r="I109" s="61">
        <v>3.9129907086912028E-6</v>
      </c>
    </row>
    <row r="110" spans="1:9" ht="15" customHeight="1">
      <c r="A110" s="53" t="s">
        <v>821</v>
      </c>
      <c r="B110" s="59" t="s">
        <v>776</v>
      </c>
      <c r="C110" s="55" t="s">
        <v>775</v>
      </c>
      <c r="D110" s="89" t="s">
        <v>7</v>
      </c>
      <c r="E110" s="90"/>
      <c r="F110" s="89" t="s">
        <v>15</v>
      </c>
      <c r="G110" s="90"/>
      <c r="H110" s="57">
        <v>7434510.8935999982</v>
      </c>
      <c r="I110" s="61">
        <v>3.4139038571593248E-2</v>
      </c>
    </row>
    <row r="111" spans="1:9" ht="15" customHeight="1">
      <c r="A111" s="53" t="s">
        <v>807</v>
      </c>
      <c r="B111" s="59" t="s">
        <v>778</v>
      </c>
      <c r="C111" s="55" t="s">
        <v>777</v>
      </c>
      <c r="D111" s="89" t="s">
        <v>7</v>
      </c>
      <c r="E111" s="90"/>
      <c r="F111" s="89" t="s">
        <v>15</v>
      </c>
      <c r="G111" s="90"/>
      <c r="H111" s="57">
        <v>1452.2262000000003</v>
      </c>
      <c r="I111" s="61">
        <v>6.6685767182286612E-6</v>
      </c>
    </row>
    <row r="112" spans="1:9" ht="15" customHeight="1">
      <c r="A112" s="53" t="s">
        <v>813</v>
      </c>
      <c r="B112" s="59" t="s">
        <v>780</v>
      </c>
      <c r="C112" s="55" t="s">
        <v>779</v>
      </c>
      <c r="D112" s="89" t="s">
        <v>7</v>
      </c>
      <c r="E112" s="90"/>
      <c r="F112" s="89" t="s">
        <v>15</v>
      </c>
      <c r="G112" s="90"/>
      <c r="H112" s="57">
        <v>2462.6570000000002</v>
      </c>
      <c r="I112" s="61">
        <v>1.1308442951368621E-5</v>
      </c>
    </row>
    <row r="113" spans="1:9" ht="15" customHeight="1">
      <c r="A113" s="53" t="s">
        <v>821</v>
      </c>
      <c r="B113" s="59" t="s">
        <v>788</v>
      </c>
      <c r="C113" s="55" t="s">
        <v>787</v>
      </c>
      <c r="D113" s="89" t="s">
        <v>7</v>
      </c>
      <c r="E113" s="90"/>
      <c r="F113" s="89" t="s">
        <v>15</v>
      </c>
      <c r="G113" s="90"/>
      <c r="H113" s="57">
        <v>3700037.5379999988</v>
      </c>
      <c r="I113" s="61">
        <v>1.6990455193880184E-2</v>
      </c>
    </row>
    <row r="114" spans="1:9" ht="15" customHeight="1">
      <c r="A114" s="53" t="s">
        <v>836</v>
      </c>
      <c r="B114" s="59" t="s">
        <v>793</v>
      </c>
      <c r="C114" s="55" t="s">
        <v>792</v>
      </c>
      <c r="D114" s="89" t="s">
        <v>7</v>
      </c>
      <c r="E114" s="90"/>
      <c r="F114" s="89" t="s">
        <v>15</v>
      </c>
      <c r="G114" s="90"/>
      <c r="H114" s="57">
        <v>92.746000000000009</v>
      </c>
      <c r="I114" s="61">
        <v>4.2588669472347719E-7</v>
      </c>
    </row>
    <row r="115" spans="1:9" ht="15" customHeight="1">
      <c r="A115" s="53" t="s">
        <v>807</v>
      </c>
      <c r="B115" s="59" t="s">
        <v>869</v>
      </c>
      <c r="C115" s="55" t="s">
        <v>868</v>
      </c>
      <c r="D115" s="89" t="s">
        <v>7</v>
      </c>
      <c r="E115" s="90"/>
      <c r="F115" s="89" t="s">
        <v>15</v>
      </c>
      <c r="G115" s="90"/>
      <c r="H115" s="57">
        <v>1480.5600000000002</v>
      </c>
      <c r="I115" s="61">
        <v>6.7986846304939449E-6</v>
      </c>
    </row>
    <row r="116" spans="1:9" ht="15" customHeight="1">
      <c r="A116" s="53" t="s">
        <v>828</v>
      </c>
      <c r="B116" s="59" t="s">
        <v>740</v>
      </c>
      <c r="C116" s="55" t="s">
        <v>739</v>
      </c>
      <c r="D116" s="89" t="s">
        <v>7</v>
      </c>
      <c r="E116" s="90"/>
      <c r="F116" s="89" t="s">
        <v>15</v>
      </c>
      <c r="G116" s="90"/>
      <c r="H116" s="57">
        <v>842.29273122000006</v>
      </c>
      <c r="I116" s="61">
        <v>3.8677815462542423E-6</v>
      </c>
    </row>
    <row r="117" spans="1:9" ht="15" customHeight="1">
      <c r="A117" s="53" t="s">
        <v>853</v>
      </c>
      <c r="B117" s="59" t="s">
        <v>884</v>
      </c>
      <c r="C117" s="55" t="s">
        <v>900</v>
      </c>
      <c r="D117" s="89" t="s">
        <v>7</v>
      </c>
      <c r="E117" s="90"/>
      <c r="F117" s="89" t="s">
        <v>15</v>
      </c>
      <c r="G117" s="90"/>
      <c r="H117" s="57">
        <v>10315.652400000001</v>
      </c>
      <c r="I117" s="61">
        <v>4.7369149122898071E-5</v>
      </c>
    </row>
    <row r="118" spans="1:9" ht="15" customHeight="1">
      <c r="A118" s="53" t="s">
        <v>897</v>
      </c>
      <c r="B118" s="59" t="s">
        <v>885</v>
      </c>
      <c r="C118" s="55" t="s">
        <v>903</v>
      </c>
      <c r="D118" s="89" t="s">
        <v>7</v>
      </c>
      <c r="E118" s="90"/>
      <c r="F118" s="89" t="s">
        <v>15</v>
      </c>
      <c r="G118" s="90"/>
      <c r="H118" s="57">
        <v>9201.5287470000003</v>
      </c>
      <c r="I118" s="61">
        <v>4.2253128592746731E-5</v>
      </c>
    </row>
    <row r="119" spans="1:9" ht="15" customHeight="1">
      <c r="A119" s="53" t="s">
        <v>896</v>
      </c>
      <c r="B119" s="59" t="s">
        <v>886</v>
      </c>
      <c r="C119" s="55" t="s">
        <v>906</v>
      </c>
      <c r="D119" s="89" t="s">
        <v>7</v>
      </c>
      <c r="E119" s="90"/>
      <c r="F119" s="89" t="s">
        <v>15</v>
      </c>
      <c r="G119" s="90"/>
      <c r="H119" s="57">
        <v>3960.0633149999994</v>
      </c>
      <c r="I119" s="61">
        <v>1.8184485326817821E-5</v>
      </c>
    </row>
    <row r="120" spans="1:9" ht="15" customHeight="1">
      <c r="A120" s="53" t="s">
        <v>819</v>
      </c>
      <c r="B120" s="59" t="s">
        <v>669</v>
      </c>
      <c r="C120" s="55" t="s">
        <v>668</v>
      </c>
      <c r="D120" s="89" t="s">
        <v>7</v>
      </c>
      <c r="E120" s="90"/>
      <c r="F120" s="89" t="s">
        <v>15</v>
      </c>
      <c r="G120" s="90"/>
      <c r="H120" s="57">
        <v>1187.57376</v>
      </c>
      <c r="I120" s="61">
        <v>5.4533010953219752E-6</v>
      </c>
    </row>
    <row r="121" spans="1:9" ht="15" customHeight="1">
      <c r="A121" s="53" t="s">
        <v>911</v>
      </c>
      <c r="B121" s="59" t="s">
        <v>909</v>
      </c>
      <c r="C121" s="55" t="s">
        <v>922</v>
      </c>
      <c r="D121" s="89" t="s">
        <v>7</v>
      </c>
      <c r="E121" s="90"/>
      <c r="F121" s="89" t="s">
        <v>15</v>
      </c>
      <c r="G121" s="90"/>
      <c r="H121" s="57">
        <v>33777.224909999997</v>
      </c>
      <c r="I121" s="61">
        <v>1.551039470581092E-4</v>
      </c>
    </row>
    <row r="122" spans="1:9" ht="15" customHeight="1">
      <c r="A122" s="53" t="s">
        <v>912</v>
      </c>
      <c r="B122" s="59" t="s">
        <v>910</v>
      </c>
      <c r="C122" s="55" t="s">
        <v>923</v>
      </c>
      <c r="D122" s="89" t="s">
        <v>7</v>
      </c>
      <c r="E122" s="90"/>
      <c r="F122" s="89" t="s">
        <v>15</v>
      </c>
      <c r="G122" s="90"/>
      <c r="H122" s="57">
        <v>222.90328799999995</v>
      </c>
      <c r="I122" s="61">
        <v>1.0235648391231457E-6</v>
      </c>
    </row>
    <row r="123" spans="1:9" ht="15" customHeight="1">
      <c r="A123" s="53" t="s">
        <v>932</v>
      </c>
      <c r="B123" s="59" t="s">
        <v>455</v>
      </c>
      <c r="C123" s="55" t="s">
        <v>454</v>
      </c>
      <c r="D123" s="89" t="s">
        <v>7</v>
      </c>
      <c r="E123" s="90"/>
      <c r="F123" s="89" t="s">
        <v>15</v>
      </c>
      <c r="G123" s="90"/>
      <c r="H123" s="57">
        <v>1527.4429673400002</v>
      </c>
      <c r="I123" s="61">
        <v>7.0139697317302386E-6</v>
      </c>
    </row>
    <row r="124" spans="1:9" ht="15" customHeight="1">
      <c r="A124" s="53" t="s">
        <v>806</v>
      </c>
      <c r="B124" s="59" t="s">
        <v>457</v>
      </c>
      <c r="C124" s="55" t="s">
        <v>456</v>
      </c>
      <c r="D124" s="89" t="s">
        <v>7</v>
      </c>
      <c r="E124" s="90"/>
      <c r="F124" s="89" t="s">
        <v>15</v>
      </c>
      <c r="G124" s="90"/>
      <c r="H124" s="57">
        <v>6.2706710000000001</v>
      </c>
      <c r="I124" s="61">
        <v>2.8794722639125797E-8</v>
      </c>
    </row>
    <row r="125" spans="1:9" ht="15" customHeight="1">
      <c r="A125" s="53" t="s">
        <v>814</v>
      </c>
      <c r="B125" s="59" t="s">
        <v>915</v>
      </c>
      <c r="C125" s="55" t="s">
        <v>926</v>
      </c>
      <c r="D125" s="89" t="s">
        <v>7</v>
      </c>
      <c r="E125" s="90"/>
      <c r="F125" s="89" t="s">
        <v>15</v>
      </c>
      <c r="G125" s="90"/>
      <c r="H125" s="57">
        <v>660.65468167999995</v>
      </c>
      <c r="I125" s="61">
        <v>3.0337053752645517E-6</v>
      </c>
    </row>
    <row r="126" spans="1:9" ht="15" customHeight="1">
      <c r="A126" s="53" t="s">
        <v>23</v>
      </c>
      <c r="B126" s="59" t="s">
        <v>916</v>
      </c>
      <c r="C126" s="55" t="s">
        <v>927</v>
      </c>
      <c r="D126" s="89" t="s">
        <v>7</v>
      </c>
      <c r="E126" s="90"/>
      <c r="F126" s="89" t="s">
        <v>15</v>
      </c>
      <c r="G126" s="90"/>
      <c r="H126" s="57">
        <v>231496.54661099988</v>
      </c>
      <c r="I126" s="61">
        <v>1.0630248105153656E-3</v>
      </c>
    </row>
    <row r="127" spans="1:9" ht="15" customHeight="1">
      <c r="A127" s="53" t="e">
        <v>#N/A</v>
      </c>
      <c r="B127" s="59"/>
      <c r="C127" s="55" t="s">
        <v>938</v>
      </c>
      <c r="D127" s="89" t="s">
        <v>7</v>
      </c>
      <c r="E127" s="90"/>
      <c r="F127" s="89" t="s">
        <v>15</v>
      </c>
      <c r="G127" s="90"/>
      <c r="H127" s="57">
        <v>0</v>
      </c>
      <c r="I127" s="61">
        <v>0</v>
      </c>
    </row>
    <row r="128" spans="1:9" ht="15" customHeight="1">
      <c r="A128" s="63"/>
      <c r="B128" s="64"/>
      <c r="C128" s="55" t="s">
        <v>938</v>
      </c>
      <c r="D128" s="89" t="s">
        <v>7</v>
      </c>
      <c r="E128" s="90"/>
      <c r="F128" s="89" t="s">
        <v>15</v>
      </c>
      <c r="G128" s="90"/>
      <c r="H128" s="57">
        <v>0</v>
      </c>
      <c r="I128" s="61">
        <v>0</v>
      </c>
    </row>
    <row r="129" spans="1:9" ht="13.5" thickBot="1">
      <c r="A129" s="22" t="s">
        <v>939</v>
      </c>
      <c r="B129" s="22"/>
      <c r="C129" s="22"/>
      <c r="D129" s="23"/>
      <c r="E129" s="23"/>
      <c r="F129" s="23"/>
      <c r="G129" s="23"/>
      <c r="H129" s="23">
        <v>13199573.657403836</v>
      </c>
      <c r="I129" s="24">
        <v>6.0612024202777476E-2</v>
      </c>
    </row>
    <row r="130" spans="1:9" ht="13.5" thickTop="1">
      <c r="I130" s="4"/>
    </row>
    <row r="131" spans="1:9">
      <c r="A131" s="10" t="s">
        <v>6</v>
      </c>
      <c r="B131" s="10"/>
      <c r="C131" s="10"/>
      <c r="D131" s="14" t="s">
        <v>16</v>
      </c>
    </row>
    <row r="132" spans="1:9" ht="13.5" thickBot="1">
      <c r="A132" s="10" t="s">
        <v>17</v>
      </c>
      <c r="B132" s="10"/>
      <c r="C132" s="10"/>
      <c r="D132" s="25" t="s">
        <v>9</v>
      </c>
      <c r="I132" s="4"/>
    </row>
    <row r="133" spans="1:9" ht="39.5" thickBot="1">
      <c r="A133" s="26" t="s">
        <v>18</v>
      </c>
      <c r="B133" s="48" t="s">
        <v>19</v>
      </c>
      <c r="C133" s="27" t="s">
        <v>20</v>
      </c>
      <c r="D133" s="26" t="s">
        <v>10</v>
      </c>
      <c r="E133" s="26" t="s">
        <v>21</v>
      </c>
      <c r="F133" s="28" t="s">
        <v>22</v>
      </c>
      <c r="G133" s="28" t="s">
        <v>35</v>
      </c>
      <c r="H133" s="26" t="s">
        <v>12</v>
      </c>
      <c r="I133" s="29" t="s">
        <v>13</v>
      </c>
    </row>
    <row r="134" spans="1:9">
      <c r="A134" s="53" t="s">
        <v>824</v>
      </c>
      <c r="B134" s="34" t="s">
        <v>103</v>
      </c>
      <c r="C134" s="49" t="s">
        <v>102</v>
      </c>
      <c r="D134" s="31" t="s">
        <v>16</v>
      </c>
      <c r="E134" s="31" t="s">
        <v>26</v>
      </c>
      <c r="F134" s="31" t="s">
        <v>27</v>
      </c>
      <c r="G134" s="45"/>
      <c r="H134" s="32">
        <v>7326.2660000000005</v>
      </c>
      <c r="I134" s="33">
        <v>3.3641981448310336E-5</v>
      </c>
    </row>
    <row r="135" spans="1:9">
      <c r="A135" s="53" t="s">
        <v>814</v>
      </c>
      <c r="B135" s="34" t="s">
        <v>124</v>
      </c>
      <c r="C135" s="34" t="s">
        <v>123</v>
      </c>
      <c r="D135" s="35" t="s">
        <v>16</v>
      </c>
      <c r="E135" s="35" t="s">
        <v>26</v>
      </c>
      <c r="F135" s="35" t="s">
        <v>27</v>
      </c>
      <c r="G135" s="37"/>
      <c r="H135" s="32">
        <v>37572.035600000003</v>
      </c>
      <c r="I135" s="33">
        <v>1.7252959756449676E-4</v>
      </c>
    </row>
    <row r="136" spans="1:9">
      <c r="A136" s="53" t="s">
        <v>23</v>
      </c>
      <c r="B136" s="34" t="s">
        <v>42</v>
      </c>
      <c r="C136" s="34" t="s">
        <v>69</v>
      </c>
      <c r="D136" s="37" t="s">
        <v>16</v>
      </c>
      <c r="E136" s="37" t="s">
        <v>26</v>
      </c>
      <c r="F136" s="35" t="s">
        <v>27</v>
      </c>
      <c r="G136" s="37"/>
      <c r="H136" s="32">
        <v>594646.47356472013</v>
      </c>
      <c r="I136" s="33">
        <v>2.7305977740867552E-3</v>
      </c>
    </row>
    <row r="137" spans="1:9">
      <c r="A137" s="53" t="s">
        <v>23</v>
      </c>
      <c r="B137" s="34" t="s">
        <v>24</v>
      </c>
      <c r="C137" s="34" t="s">
        <v>25</v>
      </c>
      <c r="D137" s="37" t="s">
        <v>16</v>
      </c>
      <c r="E137" s="37" t="s">
        <v>26</v>
      </c>
      <c r="F137" s="35" t="s">
        <v>27</v>
      </c>
      <c r="G137" s="37"/>
      <c r="H137" s="32">
        <v>56368.500728960018</v>
      </c>
      <c r="I137" s="33">
        <v>2.588423701504614E-4</v>
      </c>
    </row>
    <row r="138" spans="1:9">
      <c r="A138" s="53" t="s">
        <v>23</v>
      </c>
      <c r="B138" s="34" t="s">
        <v>49</v>
      </c>
      <c r="C138" s="34" t="s">
        <v>74</v>
      </c>
      <c r="D138" s="37" t="s">
        <v>16</v>
      </c>
      <c r="E138" s="37" t="s">
        <v>26</v>
      </c>
      <c r="F138" s="35" t="s">
        <v>27</v>
      </c>
      <c r="G138" s="37"/>
      <c r="H138" s="32">
        <v>16282.005448200001</v>
      </c>
      <c r="I138" s="33">
        <v>7.4766453365142922E-5</v>
      </c>
    </row>
    <row r="139" spans="1:9">
      <c r="A139" s="53" t="s">
        <v>838</v>
      </c>
      <c r="B139" s="34" t="s">
        <v>141</v>
      </c>
      <c r="C139" s="34" t="s">
        <v>140</v>
      </c>
      <c r="D139" s="37" t="s">
        <v>16</v>
      </c>
      <c r="E139" s="37" t="s">
        <v>26</v>
      </c>
      <c r="F139" s="35" t="s">
        <v>27</v>
      </c>
      <c r="G139" s="37"/>
      <c r="H139" s="32">
        <v>87292.049039999998</v>
      </c>
      <c r="I139" s="33">
        <v>4.0084232464241342E-4</v>
      </c>
    </row>
    <row r="140" spans="1:9">
      <c r="A140" s="53" t="s">
        <v>853</v>
      </c>
      <c r="B140" s="34" t="s">
        <v>143</v>
      </c>
      <c r="C140" s="34" t="s">
        <v>142</v>
      </c>
      <c r="D140" s="37" t="s">
        <v>16</v>
      </c>
      <c r="E140" s="37" t="s">
        <v>26</v>
      </c>
      <c r="F140" s="35" t="s">
        <v>27</v>
      </c>
      <c r="G140" s="37"/>
      <c r="H140" s="32">
        <v>59559.93</v>
      </c>
      <c r="I140" s="33">
        <v>2.7349731229014371E-4</v>
      </c>
    </row>
    <row r="141" spans="1:9">
      <c r="A141" s="53" t="s">
        <v>853</v>
      </c>
      <c r="B141" s="34" t="s">
        <v>157</v>
      </c>
      <c r="C141" s="34" t="s">
        <v>156</v>
      </c>
      <c r="D141" s="37" t="s">
        <v>16</v>
      </c>
      <c r="E141" s="37" t="s">
        <v>26</v>
      </c>
      <c r="F141" s="35" t="s">
        <v>27</v>
      </c>
      <c r="G141" s="37"/>
      <c r="H141" s="32">
        <v>163476.41270729998</v>
      </c>
      <c r="I141" s="33">
        <v>7.5067850983506594E-4</v>
      </c>
    </row>
    <row r="142" spans="1:9">
      <c r="A142" s="53" t="s">
        <v>810</v>
      </c>
      <c r="B142" s="34" t="s">
        <v>306</v>
      </c>
      <c r="C142" s="34" t="s">
        <v>305</v>
      </c>
      <c r="D142" s="37" t="s">
        <v>16</v>
      </c>
      <c r="E142" s="37" t="s">
        <v>26</v>
      </c>
      <c r="F142" s="35" t="s">
        <v>27</v>
      </c>
      <c r="G142" s="37"/>
      <c r="H142" s="32">
        <v>50237.720590320001</v>
      </c>
      <c r="I142" s="33">
        <v>2.3069002191634092E-4</v>
      </c>
    </row>
    <row r="143" spans="1:9">
      <c r="A143" s="53" t="s">
        <v>810</v>
      </c>
      <c r="B143" s="34" t="s">
        <v>308</v>
      </c>
      <c r="C143" s="34" t="s">
        <v>307</v>
      </c>
      <c r="D143" s="37" t="s">
        <v>16</v>
      </c>
      <c r="E143" s="37" t="s">
        <v>26</v>
      </c>
      <c r="F143" s="35" t="s">
        <v>27</v>
      </c>
      <c r="G143" s="37"/>
      <c r="H143" s="32">
        <v>1792.92050217</v>
      </c>
      <c r="I143" s="33">
        <v>8.2330341639654331E-6</v>
      </c>
    </row>
    <row r="144" spans="1:9">
      <c r="A144" s="53" t="s">
        <v>823</v>
      </c>
      <c r="B144" s="34" t="s">
        <v>331</v>
      </c>
      <c r="C144" s="34" t="s">
        <v>330</v>
      </c>
      <c r="D144" s="37" t="s">
        <v>16</v>
      </c>
      <c r="E144" s="37" t="s">
        <v>26</v>
      </c>
      <c r="F144" s="35" t="s">
        <v>27</v>
      </c>
      <c r="G144" s="37"/>
      <c r="H144" s="32">
        <v>91054.199352029973</v>
      </c>
      <c r="I144" s="33">
        <v>4.1811799972752052E-4</v>
      </c>
    </row>
    <row r="145" spans="1:9">
      <c r="A145" s="53" t="s">
        <v>849</v>
      </c>
      <c r="B145" s="34" t="s">
        <v>344</v>
      </c>
      <c r="C145" s="34" t="s">
        <v>343</v>
      </c>
      <c r="D145" s="37" t="s">
        <v>16</v>
      </c>
      <c r="E145" s="37" t="s">
        <v>26</v>
      </c>
      <c r="F145" s="35" t="s">
        <v>27</v>
      </c>
      <c r="G145" s="37"/>
      <c r="H145" s="32">
        <v>346510.554</v>
      </c>
      <c r="I145" s="33">
        <v>1.5911654899387676E-3</v>
      </c>
    </row>
    <row r="146" spans="1:9">
      <c r="A146" s="53" t="s">
        <v>852</v>
      </c>
      <c r="B146" s="34" t="s">
        <v>364</v>
      </c>
      <c r="C146" s="34" t="s">
        <v>363</v>
      </c>
      <c r="D146" s="37" t="s">
        <v>16</v>
      </c>
      <c r="E146" s="37" t="s">
        <v>26</v>
      </c>
      <c r="F146" s="35" t="s">
        <v>27</v>
      </c>
      <c r="G146" s="37"/>
      <c r="H146" s="32">
        <v>24.479650000000003</v>
      </c>
      <c r="I146" s="33">
        <v>1.1240977752665957E-7</v>
      </c>
    </row>
    <row r="147" spans="1:9">
      <c r="A147" s="53" t="s">
        <v>23</v>
      </c>
      <c r="B147" s="34" t="s">
        <v>372</v>
      </c>
      <c r="C147" s="34" t="s">
        <v>371</v>
      </c>
      <c r="D147" s="37" t="s">
        <v>16</v>
      </c>
      <c r="E147" s="37" t="s">
        <v>26</v>
      </c>
      <c r="F147" s="35" t="s">
        <v>27</v>
      </c>
      <c r="G147" s="37"/>
      <c r="H147" s="32">
        <v>19483.751882839999</v>
      </c>
      <c r="I147" s="33">
        <v>8.9468771593330723E-5</v>
      </c>
    </row>
    <row r="148" spans="1:9">
      <c r="A148" s="53" t="s">
        <v>23</v>
      </c>
      <c r="B148" s="34" t="s">
        <v>378</v>
      </c>
      <c r="C148" s="34" t="s">
        <v>377</v>
      </c>
      <c r="D148" s="37" t="s">
        <v>16</v>
      </c>
      <c r="E148" s="37" t="s">
        <v>26</v>
      </c>
      <c r="F148" s="35" t="s">
        <v>27</v>
      </c>
      <c r="G148" s="37"/>
      <c r="H148" s="32">
        <v>31405.034037119996</v>
      </c>
      <c r="I148" s="33">
        <v>1.4421092169740295E-4</v>
      </c>
    </row>
    <row r="149" spans="1:9">
      <c r="A149" s="53" t="s">
        <v>852</v>
      </c>
      <c r="B149" s="34" t="s">
        <v>453</v>
      </c>
      <c r="C149" s="34" t="s">
        <v>452</v>
      </c>
      <c r="D149" s="37" t="s">
        <v>16</v>
      </c>
      <c r="E149" s="37" t="s">
        <v>26</v>
      </c>
      <c r="F149" s="35" t="s">
        <v>27</v>
      </c>
      <c r="G149" s="37"/>
      <c r="H149" s="32">
        <v>23287.666871999994</v>
      </c>
      <c r="I149" s="33">
        <v>1.0693622875312675E-4</v>
      </c>
    </row>
    <row r="150" spans="1:9">
      <c r="A150" s="53" t="s">
        <v>833</v>
      </c>
      <c r="B150" s="34" t="s">
        <v>459</v>
      </c>
      <c r="C150" s="34" t="s">
        <v>458</v>
      </c>
      <c r="D150" s="37" t="s">
        <v>16</v>
      </c>
      <c r="E150" s="37" t="s">
        <v>26</v>
      </c>
      <c r="F150" s="35" t="s">
        <v>27</v>
      </c>
      <c r="G150" s="37"/>
      <c r="H150" s="32">
        <v>40533.444764259999</v>
      </c>
      <c r="I150" s="33">
        <v>1.8612829465860869E-4</v>
      </c>
    </row>
    <row r="151" spans="1:9">
      <c r="A151" s="53" t="s">
        <v>811</v>
      </c>
      <c r="B151" s="34" t="s">
        <v>493</v>
      </c>
      <c r="C151" s="34" t="s">
        <v>492</v>
      </c>
      <c r="D151" s="37" t="s">
        <v>16</v>
      </c>
      <c r="E151" s="37" t="s">
        <v>26</v>
      </c>
      <c r="F151" s="35" t="s">
        <v>27</v>
      </c>
      <c r="G151" s="37"/>
      <c r="H151" s="32">
        <v>10635.82</v>
      </c>
      <c r="I151" s="33">
        <v>4.8839348602353226E-5</v>
      </c>
    </row>
    <row r="152" spans="1:9">
      <c r="A152" s="53" t="s">
        <v>23</v>
      </c>
      <c r="B152" s="34" t="s">
        <v>503</v>
      </c>
      <c r="C152" s="34" t="s">
        <v>502</v>
      </c>
      <c r="D152" s="37" t="s">
        <v>16</v>
      </c>
      <c r="E152" s="37" t="s">
        <v>26</v>
      </c>
      <c r="F152" s="35" t="s">
        <v>27</v>
      </c>
      <c r="G152" s="37"/>
      <c r="H152" s="32">
        <v>0</v>
      </c>
      <c r="I152" s="33">
        <v>0</v>
      </c>
    </row>
    <row r="153" spans="1:9">
      <c r="A153" s="53" t="s">
        <v>839</v>
      </c>
      <c r="B153" s="34" t="s">
        <v>517</v>
      </c>
      <c r="C153" s="34" t="s">
        <v>516</v>
      </c>
      <c r="D153" s="37" t="s">
        <v>16</v>
      </c>
      <c r="E153" s="37" t="s">
        <v>26</v>
      </c>
      <c r="F153" s="35" t="s">
        <v>27</v>
      </c>
      <c r="G153" s="37"/>
      <c r="H153" s="32">
        <v>250302.99000000002</v>
      </c>
      <c r="I153" s="33">
        <v>1.149383402955422E-3</v>
      </c>
    </row>
    <row r="154" spans="1:9">
      <c r="A154" s="53" t="s">
        <v>805</v>
      </c>
      <c r="B154" s="34" t="s">
        <v>525</v>
      </c>
      <c r="C154" s="34" t="s">
        <v>524</v>
      </c>
      <c r="D154" s="37" t="s">
        <v>16</v>
      </c>
      <c r="E154" s="37" t="s">
        <v>26</v>
      </c>
      <c r="F154" s="35" t="s">
        <v>27</v>
      </c>
      <c r="G154" s="37"/>
      <c r="H154" s="32">
        <v>26342.52463</v>
      </c>
      <c r="I154" s="33">
        <v>1.2096403883016505E-4</v>
      </c>
    </row>
    <row r="155" spans="1:9">
      <c r="A155" s="53" t="s">
        <v>829</v>
      </c>
      <c r="B155" s="34" t="s">
        <v>541</v>
      </c>
      <c r="C155" s="34" t="s">
        <v>540</v>
      </c>
      <c r="D155" s="37" t="s">
        <v>16</v>
      </c>
      <c r="E155" s="37" t="s">
        <v>26</v>
      </c>
      <c r="F155" s="35" t="s">
        <v>27</v>
      </c>
      <c r="G155" s="37"/>
      <c r="H155" s="32">
        <v>0</v>
      </c>
      <c r="I155" s="33">
        <v>0</v>
      </c>
    </row>
    <row r="156" spans="1:9">
      <c r="A156" s="53" t="s">
        <v>839</v>
      </c>
      <c r="B156" s="34" t="s">
        <v>579</v>
      </c>
      <c r="C156" s="34" t="s">
        <v>578</v>
      </c>
      <c r="D156" s="37" t="s">
        <v>16</v>
      </c>
      <c r="E156" s="37" t="s">
        <v>26</v>
      </c>
      <c r="F156" s="35" t="s">
        <v>27</v>
      </c>
      <c r="G156" s="37"/>
      <c r="H156" s="32">
        <v>80466.873107679989</v>
      </c>
      <c r="I156" s="33">
        <v>3.6950133291530936E-4</v>
      </c>
    </row>
    <row r="157" spans="1:9">
      <c r="A157" s="53" t="s">
        <v>839</v>
      </c>
      <c r="B157" s="34" t="s">
        <v>581</v>
      </c>
      <c r="C157" s="34" t="s">
        <v>580</v>
      </c>
      <c r="D157" s="37" t="s">
        <v>16</v>
      </c>
      <c r="E157" s="37" t="s">
        <v>26</v>
      </c>
      <c r="F157" s="35" t="s">
        <v>27</v>
      </c>
      <c r="G157" s="37"/>
      <c r="H157" s="32">
        <v>9354.8595102199997</v>
      </c>
      <c r="I157" s="33">
        <v>4.295721860145E-5</v>
      </c>
    </row>
    <row r="158" spans="1:9">
      <c r="A158" s="53" t="s">
        <v>853</v>
      </c>
      <c r="B158" s="34" t="s">
        <v>587</v>
      </c>
      <c r="C158" s="34" t="s">
        <v>586</v>
      </c>
      <c r="D158" s="37" t="s">
        <v>16</v>
      </c>
      <c r="E158" s="37" t="s">
        <v>26</v>
      </c>
      <c r="F158" s="35" t="s">
        <v>27</v>
      </c>
      <c r="G158" s="37"/>
      <c r="H158" s="32">
        <v>0</v>
      </c>
      <c r="I158" s="33">
        <v>0</v>
      </c>
    </row>
    <row r="159" spans="1:9">
      <c r="A159" s="53" t="s">
        <v>812</v>
      </c>
      <c r="B159" s="34" t="s">
        <v>613</v>
      </c>
      <c r="C159" s="34" t="s">
        <v>612</v>
      </c>
      <c r="D159" s="37" t="s">
        <v>16</v>
      </c>
      <c r="E159" s="37" t="s">
        <v>26</v>
      </c>
      <c r="F159" s="35" t="s">
        <v>27</v>
      </c>
      <c r="G159" s="37"/>
      <c r="H159" s="32">
        <v>25377.21</v>
      </c>
      <c r="I159" s="33">
        <v>1.1653134462083077E-4</v>
      </c>
    </row>
    <row r="160" spans="1:9">
      <c r="A160" s="53" t="s">
        <v>811</v>
      </c>
      <c r="B160" s="34" t="s">
        <v>626</v>
      </c>
      <c r="C160" s="34" t="s">
        <v>625</v>
      </c>
      <c r="D160" s="37" t="s">
        <v>16</v>
      </c>
      <c r="E160" s="37" t="s">
        <v>26</v>
      </c>
      <c r="F160" s="35" t="s">
        <v>27</v>
      </c>
      <c r="G160" s="37"/>
      <c r="H160" s="32">
        <v>549.5485450000001</v>
      </c>
      <c r="I160" s="33">
        <v>2.5235095143741625E-6</v>
      </c>
    </row>
    <row r="161" spans="1:9">
      <c r="A161" s="53" t="s">
        <v>853</v>
      </c>
      <c r="B161" s="34" t="s">
        <v>645</v>
      </c>
      <c r="C161" s="34" t="s">
        <v>644</v>
      </c>
      <c r="D161" s="37" t="s">
        <v>16</v>
      </c>
      <c r="E161" s="37" t="s">
        <v>26</v>
      </c>
      <c r="F161" s="35" t="s">
        <v>27</v>
      </c>
      <c r="G161" s="37"/>
      <c r="H161" s="32">
        <v>4705.4378209300003</v>
      </c>
      <c r="I161" s="33">
        <v>2.1607221451951766E-5</v>
      </c>
    </row>
    <row r="162" spans="1:9">
      <c r="A162" s="53" t="s">
        <v>853</v>
      </c>
      <c r="B162" s="34" t="s">
        <v>649</v>
      </c>
      <c r="C162" s="34" t="s">
        <v>648</v>
      </c>
      <c r="D162" s="37" t="s">
        <v>16</v>
      </c>
      <c r="E162" s="37" t="s">
        <v>26</v>
      </c>
      <c r="F162" s="35" t="s">
        <v>27</v>
      </c>
      <c r="G162" s="37"/>
      <c r="H162" s="32">
        <v>85956.180315459991</v>
      </c>
      <c r="I162" s="33">
        <v>3.9470805776644236E-4</v>
      </c>
    </row>
    <row r="163" spans="1:9">
      <c r="A163" s="53" t="s">
        <v>853</v>
      </c>
      <c r="B163" s="34" t="s">
        <v>651</v>
      </c>
      <c r="C163" s="34" t="s">
        <v>650</v>
      </c>
      <c r="D163" s="37" t="s">
        <v>16</v>
      </c>
      <c r="E163" s="37" t="s">
        <v>26</v>
      </c>
      <c r="F163" s="35" t="s">
        <v>27</v>
      </c>
      <c r="G163" s="37"/>
      <c r="H163" s="32">
        <v>12719.166922</v>
      </c>
      <c r="I163" s="33">
        <v>5.8406011688339793E-5</v>
      </c>
    </row>
    <row r="164" spans="1:9">
      <c r="A164" s="53" t="s">
        <v>827</v>
      </c>
      <c r="B164" s="34" t="s">
        <v>653</v>
      </c>
      <c r="C164" s="34" t="s">
        <v>652</v>
      </c>
      <c r="D164" s="37" t="s">
        <v>16</v>
      </c>
      <c r="E164" s="37" t="s">
        <v>26</v>
      </c>
      <c r="F164" s="35" t="s">
        <v>27</v>
      </c>
      <c r="G164" s="37"/>
      <c r="H164" s="32">
        <v>1304327.21300736</v>
      </c>
      <c r="I164" s="33">
        <v>5.9894292539364423E-3</v>
      </c>
    </row>
    <row r="165" spans="1:9">
      <c r="A165" s="53" t="s">
        <v>833</v>
      </c>
      <c r="B165" s="34" t="s">
        <v>655</v>
      </c>
      <c r="C165" s="34" t="s">
        <v>654</v>
      </c>
      <c r="D165" s="37" t="s">
        <v>16</v>
      </c>
      <c r="E165" s="37" t="s">
        <v>26</v>
      </c>
      <c r="F165" s="35" t="s">
        <v>27</v>
      </c>
      <c r="G165" s="37"/>
      <c r="H165" s="32">
        <v>135723.24158918002</v>
      </c>
      <c r="I165" s="33">
        <v>6.2323682700679106E-4</v>
      </c>
    </row>
    <row r="166" spans="1:9">
      <c r="A166" s="53" t="s">
        <v>833</v>
      </c>
      <c r="B166" s="34" t="s">
        <v>657</v>
      </c>
      <c r="C166" s="34" t="s">
        <v>656</v>
      </c>
      <c r="D166" s="37" t="s">
        <v>16</v>
      </c>
      <c r="E166" s="37" t="s">
        <v>26</v>
      </c>
      <c r="F166" s="35" t="s">
        <v>27</v>
      </c>
      <c r="G166" s="37"/>
      <c r="H166" s="32">
        <v>3255.9391060899998</v>
      </c>
      <c r="I166" s="33">
        <v>1.4951169259198055E-5</v>
      </c>
    </row>
    <row r="167" spans="1:9">
      <c r="A167" s="53" t="s">
        <v>806</v>
      </c>
      <c r="B167" s="34" t="s">
        <v>712</v>
      </c>
      <c r="C167" s="34" t="s">
        <v>711</v>
      </c>
      <c r="D167" s="37" t="s">
        <v>16</v>
      </c>
      <c r="E167" s="37" t="s">
        <v>26</v>
      </c>
      <c r="F167" s="35" t="s">
        <v>27</v>
      </c>
      <c r="G167" s="37"/>
      <c r="H167" s="32">
        <v>3765.94029</v>
      </c>
      <c r="I167" s="33">
        <v>1.7293078543916429E-5</v>
      </c>
    </row>
    <row r="168" spans="1:9">
      <c r="A168" s="53" t="s">
        <v>810</v>
      </c>
      <c r="B168" s="34" t="s">
        <v>714</v>
      </c>
      <c r="C168" s="34" t="s">
        <v>713</v>
      </c>
      <c r="D168" s="37" t="s">
        <v>16</v>
      </c>
      <c r="E168" s="37" t="s">
        <v>26</v>
      </c>
      <c r="F168" s="35" t="s">
        <v>27</v>
      </c>
      <c r="G168" s="37"/>
      <c r="H168" s="32">
        <v>114068.97</v>
      </c>
      <c r="I168" s="33">
        <v>5.238010976625566E-4</v>
      </c>
    </row>
    <row r="169" spans="1:9">
      <c r="A169" s="53" t="s">
        <v>822</v>
      </c>
      <c r="B169" s="34" t="s">
        <v>718</v>
      </c>
      <c r="C169" s="34" t="s">
        <v>717</v>
      </c>
      <c r="D169" s="37" t="s">
        <v>16</v>
      </c>
      <c r="E169" s="37" t="s">
        <v>26</v>
      </c>
      <c r="F169" s="35" t="s">
        <v>27</v>
      </c>
      <c r="G169" s="37"/>
      <c r="H169" s="32">
        <v>8616.1360000000004</v>
      </c>
      <c r="I169" s="33">
        <v>3.9565023637978583E-5</v>
      </c>
    </row>
    <row r="170" spans="1:9">
      <c r="A170" s="53" t="s">
        <v>835</v>
      </c>
      <c r="B170" s="34" t="s">
        <v>738</v>
      </c>
      <c r="C170" s="34" t="s">
        <v>737</v>
      </c>
      <c r="D170" s="37" t="s">
        <v>16</v>
      </c>
      <c r="E170" s="37" t="s">
        <v>26</v>
      </c>
      <c r="F170" s="35" t="s">
        <v>27</v>
      </c>
      <c r="G170" s="37"/>
      <c r="H170" s="32">
        <v>42892.855884000004</v>
      </c>
      <c r="I170" s="33">
        <v>1.9696263579763236E-4</v>
      </c>
    </row>
    <row r="171" spans="1:9">
      <c r="A171" s="53" t="s">
        <v>806</v>
      </c>
      <c r="B171" s="34" t="s">
        <v>768</v>
      </c>
      <c r="C171" s="34" t="s">
        <v>767</v>
      </c>
      <c r="D171" s="37" t="s">
        <v>16</v>
      </c>
      <c r="E171" s="37" t="s">
        <v>26</v>
      </c>
      <c r="F171" s="35" t="s">
        <v>27</v>
      </c>
      <c r="G171" s="37"/>
      <c r="H171" s="32">
        <v>0</v>
      </c>
      <c r="I171" s="33">
        <v>0</v>
      </c>
    </row>
    <row r="172" spans="1:9">
      <c r="A172" s="53" t="s">
        <v>821</v>
      </c>
      <c r="B172" s="34" t="s">
        <v>776</v>
      </c>
      <c r="C172" s="34" t="s">
        <v>775</v>
      </c>
      <c r="D172" s="37" t="s">
        <v>16</v>
      </c>
      <c r="E172" s="37" t="s">
        <v>26</v>
      </c>
      <c r="F172" s="35" t="s">
        <v>27</v>
      </c>
      <c r="G172" s="37"/>
      <c r="H172" s="32">
        <v>19055722.508259989</v>
      </c>
      <c r="I172" s="33">
        <v>8.7503274260999006E-2</v>
      </c>
    </row>
    <row r="173" spans="1:9">
      <c r="A173" s="53" t="s">
        <v>821</v>
      </c>
      <c r="B173" s="34" t="s">
        <v>788</v>
      </c>
      <c r="C173" s="34" t="s">
        <v>787</v>
      </c>
      <c r="D173" s="37" t="s">
        <v>16</v>
      </c>
      <c r="E173" s="37" t="s">
        <v>26</v>
      </c>
      <c r="F173" s="35" t="s">
        <v>27</v>
      </c>
      <c r="G173" s="37"/>
      <c r="H173" s="32">
        <v>14800150.151999995</v>
      </c>
      <c r="I173" s="33">
        <v>6.7961820775520737E-2</v>
      </c>
    </row>
    <row r="174" spans="1:9">
      <c r="A174" s="53" t="s">
        <v>853</v>
      </c>
      <c r="B174" s="34" t="s">
        <v>884</v>
      </c>
      <c r="C174" s="34" t="s">
        <v>900</v>
      </c>
      <c r="D174" s="37" t="s">
        <v>16</v>
      </c>
      <c r="E174" s="37" t="s">
        <v>26</v>
      </c>
      <c r="F174" s="35" t="s">
        <v>27</v>
      </c>
      <c r="G174" s="37"/>
      <c r="H174" s="32">
        <v>505466.96759999997</v>
      </c>
      <c r="I174" s="33">
        <v>2.3210883070220053E-3</v>
      </c>
    </row>
    <row r="175" spans="1:9">
      <c r="A175" s="53" t="s">
        <v>911</v>
      </c>
      <c r="B175" s="34" t="s">
        <v>909</v>
      </c>
      <c r="C175" s="34" t="s">
        <v>922</v>
      </c>
      <c r="D175" s="37" t="s">
        <v>16</v>
      </c>
      <c r="E175" s="37" t="s">
        <v>26</v>
      </c>
      <c r="F175" s="35" t="s">
        <v>27</v>
      </c>
      <c r="G175" s="37"/>
      <c r="H175" s="32">
        <v>83553.359148000003</v>
      </c>
      <c r="I175" s="33">
        <v>3.8367437906308975E-4</v>
      </c>
    </row>
    <row r="176" spans="1:9">
      <c r="A176" s="53" t="s">
        <v>932</v>
      </c>
      <c r="B176" s="34" t="s">
        <v>455</v>
      </c>
      <c r="C176" s="34" t="s">
        <v>454</v>
      </c>
      <c r="D176" s="37" t="s">
        <v>16</v>
      </c>
      <c r="E176" s="37" t="s">
        <v>26</v>
      </c>
      <c r="F176" s="35" t="s">
        <v>27</v>
      </c>
      <c r="G176" s="37"/>
      <c r="H176" s="32">
        <v>0</v>
      </c>
      <c r="I176" s="33">
        <v>0</v>
      </c>
    </row>
    <row r="177" spans="1:9">
      <c r="A177" s="53" t="s">
        <v>806</v>
      </c>
      <c r="B177" s="34" t="s">
        <v>457</v>
      </c>
      <c r="C177" s="34" t="s">
        <v>456</v>
      </c>
      <c r="D177" s="37" t="s">
        <v>16</v>
      </c>
      <c r="E177" s="37" t="s">
        <v>26</v>
      </c>
      <c r="F177" s="35" t="s">
        <v>27</v>
      </c>
      <c r="G177" s="37"/>
      <c r="H177" s="32">
        <v>0</v>
      </c>
      <c r="I177" s="33">
        <v>0</v>
      </c>
    </row>
    <row r="178" spans="1:9">
      <c r="A178" s="53" t="s">
        <v>814</v>
      </c>
      <c r="B178" s="34" t="s">
        <v>915</v>
      </c>
      <c r="C178" s="34" t="s">
        <v>926</v>
      </c>
      <c r="D178" s="37" t="s">
        <v>16</v>
      </c>
      <c r="E178" s="37" t="s">
        <v>26</v>
      </c>
      <c r="F178" s="35" t="s">
        <v>27</v>
      </c>
      <c r="G178" s="37"/>
      <c r="H178" s="32">
        <v>0</v>
      </c>
      <c r="I178" s="33">
        <v>0</v>
      </c>
    </row>
    <row r="179" spans="1:9">
      <c r="A179" s="53" t="s">
        <v>23</v>
      </c>
      <c r="B179" s="34" t="s">
        <v>916</v>
      </c>
      <c r="C179" s="34" t="s">
        <v>927</v>
      </c>
      <c r="D179" s="37" t="s">
        <v>16</v>
      </c>
      <c r="E179" s="37" t="s">
        <v>26</v>
      </c>
      <c r="F179" s="35" t="s">
        <v>27</v>
      </c>
      <c r="G179" s="37"/>
      <c r="H179" s="32">
        <v>53255.074102999977</v>
      </c>
      <c r="I179" s="33">
        <v>2.4454561368663345E-4</v>
      </c>
    </row>
    <row r="180" spans="1:9">
      <c r="A180" s="53" t="s">
        <v>814</v>
      </c>
      <c r="B180" s="34" t="s">
        <v>124</v>
      </c>
      <c r="C180" s="34" t="s">
        <v>123</v>
      </c>
      <c r="D180" s="37" t="s">
        <v>16</v>
      </c>
      <c r="E180" s="37" t="s">
        <v>28</v>
      </c>
      <c r="F180" s="35" t="s">
        <v>27</v>
      </c>
      <c r="G180" s="37"/>
      <c r="H180" s="32">
        <v>37572.035600000003</v>
      </c>
      <c r="I180" s="33">
        <v>1.7252959756449676E-4</v>
      </c>
    </row>
    <row r="181" spans="1:9">
      <c r="A181" s="53" t="s">
        <v>23</v>
      </c>
      <c r="B181" s="34" t="s">
        <v>42</v>
      </c>
      <c r="C181" s="34" t="s">
        <v>69</v>
      </c>
      <c r="D181" s="37" t="s">
        <v>16</v>
      </c>
      <c r="E181" s="37" t="s">
        <v>28</v>
      </c>
      <c r="F181" s="35" t="s">
        <v>27</v>
      </c>
      <c r="G181" s="37"/>
      <c r="H181" s="32">
        <v>1055003.5440963004</v>
      </c>
      <c r="I181" s="33">
        <v>4.8445428624062231E-3</v>
      </c>
    </row>
    <row r="182" spans="1:9">
      <c r="A182" s="53" t="s">
        <v>23</v>
      </c>
      <c r="B182" s="34" t="s">
        <v>24</v>
      </c>
      <c r="C182" s="34" t="s">
        <v>25</v>
      </c>
      <c r="D182" s="37" t="s">
        <v>16</v>
      </c>
      <c r="E182" s="37" t="s">
        <v>28</v>
      </c>
      <c r="F182" s="35" t="s">
        <v>27</v>
      </c>
      <c r="G182" s="37"/>
      <c r="H182" s="32">
        <v>157486.43445056005</v>
      </c>
      <c r="I182" s="33">
        <v>7.2317271938341884E-4</v>
      </c>
    </row>
    <row r="183" spans="1:9">
      <c r="A183" s="53" t="s">
        <v>838</v>
      </c>
      <c r="B183" s="34" t="s">
        <v>141</v>
      </c>
      <c r="C183" s="34" t="s">
        <v>140</v>
      </c>
      <c r="D183" s="37" t="s">
        <v>16</v>
      </c>
      <c r="E183" s="37" t="s">
        <v>28</v>
      </c>
      <c r="F183" s="35" t="s">
        <v>27</v>
      </c>
      <c r="G183" s="37"/>
      <c r="H183" s="32">
        <v>19594.945334999997</v>
      </c>
      <c r="I183" s="33">
        <v>8.9979368404139972E-5</v>
      </c>
    </row>
    <row r="184" spans="1:9">
      <c r="A184" s="53" t="s">
        <v>853</v>
      </c>
      <c r="B184" s="34" t="s">
        <v>151</v>
      </c>
      <c r="C184" s="34" t="s">
        <v>150</v>
      </c>
      <c r="D184" s="37" t="s">
        <v>16</v>
      </c>
      <c r="E184" s="37" t="s">
        <v>28</v>
      </c>
      <c r="F184" s="35" t="s">
        <v>27</v>
      </c>
      <c r="G184" s="37"/>
      <c r="H184" s="32">
        <v>105122.37</v>
      </c>
      <c r="I184" s="33">
        <v>4.8271859380241098E-4</v>
      </c>
    </row>
    <row r="185" spans="1:9">
      <c r="A185" s="53" t="s">
        <v>853</v>
      </c>
      <c r="B185" s="34" t="s">
        <v>157</v>
      </c>
      <c r="C185" s="34" t="s">
        <v>156</v>
      </c>
      <c r="D185" s="37" t="s">
        <v>16</v>
      </c>
      <c r="E185" s="37" t="s">
        <v>28</v>
      </c>
      <c r="F185" s="35" t="s">
        <v>27</v>
      </c>
      <c r="G185" s="37"/>
      <c r="H185" s="32">
        <v>211488.46978160003</v>
      </c>
      <c r="I185" s="33">
        <v>9.7114835537286364E-4</v>
      </c>
    </row>
    <row r="186" spans="1:9">
      <c r="A186" s="53" t="s">
        <v>810</v>
      </c>
      <c r="B186" s="34" t="s">
        <v>306</v>
      </c>
      <c r="C186" s="34" t="s">
        <v>305</v>
      </c>
      <c r="D186" s="37" t="s">
        <v>16</v>
      </c>
      <c r="E186" s="37" t="s">
        <v>28</v>
      </c>
      <c r="F186" s="35" t="s">
        <v>27</v>
      </c>
      <c r="G186" s="37"/>
      <c r="H186" s="32">
        <v>1003847.6562674402</v>
      </c>
      <c r="I186" s="33">
        <v>4.6096366456089676E-3</v>
      </c>
    </row>
    <row r="187" spans="1:9">
      <c r="A187" s="53" t="s">
        <v>810</v>
      </c>
      <c r="B187" s="34" t="s">
        <v>308</v>
      </c>
      <c r="C187" s="34" t="s">
        <v>307</v>
      </c>
      <c r="D187" s="37" t="s">
        <v>16</v>
      </c>
      <c r="E187" s="37" t="s">
        <v>28</v>
      </c>
      <c r="F187" s="35" t="s">
        <v>27</v>
      </c>
      <c r="G187" s="37"/>
      <c r="H187" s="32">
        <v>139726.7581227</v>
      </c>
      <c r="I187" s="33">
        <v>6.4162084813688426E-4</v>
      </c>
    </row>
    <row r="188" spans="1:9">
      <c r="A188" s="53" t="s">
        <v>823</v>
      </c>
      <c r="B188" s="34" t="s">
        <v>331</v>
      </c>
      <c r="C188" s="34" t="s">
        <v>330</v>
      </c>
      <c r="D188" s="37" t="s">
        <v>16</v>
      </c>
      <c r="E188" s="37" t="s">
        <v>28</v>
      </c>
      <c r="F188" s="35" t="s">
        <v>27</v>
      </c>
      <c r="G188" s="37"/>
      <c r="H188" s="32">
        <v>2175.1669929199993</v>
      </c>
      <c r="I188" s="33">
        <v>9.9882979436989568E-6</v>
      </c>
    </row>
    <row r="189" spans="1:9">
      <c r="A189" s="53" t="s">
        <v>23</v>
      </c>
      <c r="B189" s="34" t="s">
        <v>372</v>
      </c>
      <c r="C189" s="34" t="s">
        <v>371</v>
      </c>
      <c r="D189" s="37" t="s">
        <v>16</v>
      </c>
      <c r="E189" s="37" t="s">
        <v>28</v>
      </c>
      <c r="F189" s="35" t="s">
        <v>27</v>
      </c>
      <c r="G189" s="37"/>
      <c r="H189" s="32">
        <v>54435.129089239999</v>
      </c>
      <c r="I189" s="33">
        <v>2.4996438881097E-4</v>
      </c>
    </row>
    <row r="190" spans="1:9">
      <c r="A190" s="53" t="s">
        <v>23</v>
      </c>
      <c r="B190" s="34" t="s">
        <v>380</v>
      </c>
      <c r="C190" s="34" t="s">
        <v>379</v>
      </c>
      <c r="D190" s="37" t="s">
        <v>16</v>
      </c>
      <c r="E190" s="37" t="s">
        <v>28</v>
      </c>
      <c r="F190" s="35" t="s">
        <v>27</v>
      </c>
      <c r="G190" s="37"/>
      <c r="H190" s="32">
        <v>0</v>
      </c>
      <c r="I190" s="33">
        <v>0</v>
      </c>
    </row>
    <row r="191" spans="1:9">
      <c r="A191" s="53" t="s">
        <v>23</v>
      </c>
      <c r="B191" s="34" t="s">
        <v>382</v>
      </c>
      <c r="C191" s="34" t="s">
        <v>381</v>
      </c>
      <c r="D191" s="37" t="s">
        <v>16</v>
      </c>
      <c r="E191" s="37" t="s">
        <v>28</v>
      </c>
      <c r="F191" s="35" t="s">
        <v>27</v>
      </c>
      <c r="G191" s="37"/>
      <c r="H191" s="32">
        <v>13794.650518</v>
      </c>
      <c r="I191" s="33">
        <v>6.3344598300482205E-5</v>
      </c>
    </row>
    <row r="192" spans="1:9">
      <c r="A192" s="53" t="s">
        <v>23</v>
      </c>
      <c r="B192" s="34" t="s">
        <v>384</v>
      </c>
      <c r="C192" s="34" t="s">
        <v>383</v>
      </c>
      <c r="D192" s="37" t="s">
        <v>16</v>
      </c>
      <c r="E192" s="37" t="s">
        <v>28</v>
      </c>
      <c r="F192" s="35" t="s">
        <v>27</v>
      </c>
      <c r="G192" s="37"/>
      <c r="H192" s="32">
        <v>5717.2133039999999</v>
      </c>
      <c r="I192" s="33">
        <v>2.6253262427162897E-5</v>
      </c>
    </row>
    <row r="193" spans="1:9">
      <c r="A193" s="53" t="s">
        <v>799</v>
      </c>
      <c r="B193" s="34" t="s">
        <v>435</v>
      </c>
      <c r="C193" s="34" t="s">
        <v>434</v>
      </c>
      <c r="D193" s="37" t="s">
        <v>16</v>
      </c>
      <c r="E193" s="37" t="s">
        <v>28</v>
      </c>
      <c r="F193" s="35" t="s">
        <v>27</v>
      </c>
      <c r="G193" s="37"/>
      <c r="H193" s="32">
        <v>163260.99000000002</v>
      </c>
      <c r="I193" s="33">
        <v>7.4968929558560655E-4</v>
      </c>
    </row>
    <row r="194" spans="1:9">
      <c r="A194" s="53" t="s">
        <v>852</v>
      </c>
      <c r="B194" s="34" t="s">
        <v>453</v>
      </c>
      <c r="C194" s="34" t="s">
        <v>452</v>
      </c>
      <c r="D194" s="37" t="s">
        <v>16</v>
      </c>
      <c r="E194" s="37" t="s">
        <v>28</v>
      </c>
      <c r="F194" s="35" t="s">
        <v>27</v>
      </c>
      <c r="G194" s="37"/>
      <c r="H194" s="32">
        <v>33643.155671999994</v>
      </c>
      <c r="I194" s="33">
        <v>1.5448830536320143E-4</v>
      </c>
    </row>
    <row r="195" spans="1:9">
      <c r="A195" s="53" t="s">
        <v>833</v>
      </c>
      <c r="B195" s="34" t="s">
        <v>459</v>
      </c>
      <c r="C195" s="34" t="s">
        <v>458</v>
      </c>
      <c r="D195" s="37" t="s">
        <v>16</v>
      </c>
      <c r="E195" s="37" t="s">
        <v>28</v>
      </c>
      <c r="F195" s="35" t="s">
        <v>27</v>
      </c>
      <c r="G195" s="37"/>
      <c r="H195" s="32">
        <v>20527.091063499996</v>
      </c>
      <c r="I195" s="33">
        <v>9.4259752068249182E-5</v>
      </c>
    </row>
    <row r="196" spans="1:9">
      <c r="A196" s="53" t="s">
        <v>839</v>
      </c>
      <c r="B196" s="34" t="s">
        <v>501</v>
      </c>
      <c r="C196" s="34" t="s">
        <v>500</v>
      </c>
      <c r="D196" s="37" t="s">
        <v>16</v>
      </c>
      <c r="E196" s="37" t="s">
        <v>28</v>
      </c>
      <c r="F196" s="35" t="s">
        <v>27</v>
      </c>
      <c r="G196" s="37"/>
      <c r="H196" s="32">
        <v>222762.00599999999</v>
      </c>
      <c r="I196" s="33">
        <v>1.0229160766535633E-3</v>
      </c>
    </row>
    <row r="197" spans="1:9">
      <c r="A197" s="53" t="s">
        <v>23</v>
      </c>
      <c r="B197" s="34" t="s">
        <v>503</v>
      </c>
      <c r="C197" s="34" t="s">
        <v>502</v>
      </c>
      <c r="D197" s="37" t="s">
        <v>16</v>
      </c>
      <c r="E197" s="37" t="s">
        <v>28</v>
      </c>
      <c r="F197" s="35" t="s">
        <v>27</v>
      </c>
      <c r="G197" s="37"/>
      <c r="H197" s="32">
        <v>0</v>
      </c>
      <c r="I197" s="33">
        <v>0</v>
      </c>
    </row>
    <row r="198" spans="1:9">
      <c r="A198" s="53" t="s">
        <v>805</v>
      </c>
      <c r="B198" s="34" t="s">
        <v>525</v>
      </c>
      <c r="C198" s="34" t="s">
        <v>524</v>
      </c>
      <c r="D198" s="37" t="s">
        <v>16</v>
      </c>
      <c r="E198" s="37" t="s">
        <v>28</v>
      </c>
      <c r="F198" s="35" t="s">
        <v>27</v>
      </c>
      <c r="G198" s="37"/>
      <c r="H198" s="32">
        <v>26421.79</v>
      </c>
      <c r="I198" s="33">
        <v>1.2132802289886164E-4</v>
      </c>
    </row>
    <row r="199" spans="1:9">
      <c r="A199" s="53" t="s">
        <v>839</v>
      </c>
      <c r="B199" s="34" t="s">
        <v>579</v>
      </c>
      <c r="C199" s="34" t="s">
        <v>578</v>
      </c>
      <c r="D199" s="37" t="s">
        <v>16</v>
      </c>
      <c r="E199" s="37" t="s">
        <v>28</v>
      </c>
      <c r="F199" s="35" t="s">
        <v>27</v>
      </c>
      <c r="G199" s="37"/>
      <c r="H199" s="32">
        <v>85015.656892319996</v>
      </c>
      <c r="I199" s="33">
        <v>3.9038920399386888E-4</v>
      </c>
    </row>
    <row r="200" spans="1:9">
      <c r="A200" s="53" t="s">
        <v>839</v>
      </c>
      <c r="B200" s="34" t="s">
        <v>581</v>
      </c>
      <c r="C200" s="34" t="s">
        <v>580</v>
      </c>
      <c r="D200" s="37" t="s">
        <v>16</v>
      </c>
      <c r="E200" s="37" t="s">
        <v>28</v>
      </c>
      <c r="F200" s="35" t="s">
        <v>27</v>
      </c>
      <c r="G200" s="37"/>
      <c r="H200" s="32">
        <v>322119.15048978</v>
      </c>
      <c r="I200" s="33">
        <v>1.4791609374984014E-3</v>
      </c>
    </row>
    <row r="201" spans="1:9">
      <c r="A201" s="53" t="s">
        <v>853</v>
      </c>
      <c r="B201" s="34" t="s">
        <v>587</v>
      </c>
      <c r="C201" s="34" t="s">
        <v>586</v>
      </c>
      <c r="D201" s="37" t="s">
        <v>16</v>
      </c>
      <c r="E201" s="37" t="s">
        <v>28</v>
      </c>
      <c r="F201" s="35" t="s">
        <v>27</v>
      </c>
      <c r="G201" s="37"/>
      <c r="H201" s="32">
        <v>0</v>
      </c>
      <c r="I201" s="33">
        <v>0</v>
      </c>
    </row>
    <row r="202" spans="1:9">
      <c r="A202" s="53" t="s">
        <v>811</v>
      </c>
      <c r="B202" s="34" t="s">
        <v>626</v>
      </c>
      <c r="C202" s="34" t="s">
        <v>625</v>
      </c>
      <c r="D202" s="37" t="s">
        <v>16</v>
      </c>
      <c r="E202" s="37" t="s">
        <v>28</v>
      </c>
      <c r="F202" s="35" t="s">
        <v>27</v>
      </c>
      <c r="G202" s="37"/>
      <c r="H202" s="32">
        <v>23229.740261000003</v>
      </c>
      <c r="I202" s="33">
        <v>1.0667023158995725E-4</v>
      </c>
    </row>
    <row r="203" spans="1:9">
      <c r="A203" s="53" t="s">
        <v>853</v>
      </c>
      <c r="B203" s="34" t="s">
        <v>645</v>
      </c>
      <c r="C203" s="34" t="s">
        <v>644</v>
      </c>
      <c r="D203" s="37" t="s">
        <v>16</v>
      </c>
      <c r="E203" s="37" t="s">
        <v>28</v>
      </c>
      <c r="F203" s="35" t="s">
        <v>27</v>
      </c>
      <c r="G203" s="37"/>
      <c r="H203" s="32">
        <v>10711.389843000001</v>
      </c>
      <c r="I203" s="33">
        <v>4.9186362928103585E-5</v>
      </c>
    </row>
    <row r="204" spans="1:9">
      <c r="A204" s="53" t="s">
        <v>853</v>
      </c>
      <c r="B204" s="34" t="s">
        <v>649</v>
      </c>
      <c r="C204" s="34" t="s">
        <v>648</v>
      </c>
      <c r="D204" s="37" t="s">
        <v>16</v>
      </c>
      <c r="E204" s="37" t="s">
        <v>28</v>
      </c>
      <c r="F204" s="35" t="s">
        <v>27</v>
      </c>
      <c r="G204" s="37"/>
      <c r="H204" s="32">
        <v>190862.88622218996</v>
      </c>
      <c r="I204" s="33">
        <v>8.7643632888266413E-4</v>
      </c>
    </row>
    <row r="205" spans="1:9">
      <c r="A205" s="53" t="s">
        <v>853</v>
      </c>
      <c r="B205" s="34" t="s">
        <v>651</v>
      </c>
      <c r="C205" s="34" t="s">
        <v>650</v>
      </c>
      <c r="D205" s="37" t="s">
        <v>16</v>
      </c>
      <c r="E205" s="37" t="s">
        <v>28</v>
      </c>
      <c r="F205" s="35" t="s">
        <v>27</v>
      </c>
      <c r="G205" s="37"/>
      <c r="H205" s="32">
        <v>28008.684981199996</v>
      </c>
      <c r="I205" s="33">
        <v>1.2861499439538484E-4</v>
      </c>
    </row>
    <row r="206" spans="1:9">
      <c r="A206" s="53" t="s">
        <v>833</v>
      </c>
      <c r="B206" s="34" t="s">
        <v>655</v>
      </c>
      <c r="C206" s="34" t="s">
        <v>654</v>
      </c>
      <c r="D206" s="37" t="s">
        <v>16</v>
      </c>
      <c r="E206" s="37" t="s">
        <v>28</v>
      </c>
      <c r="F206" s="35" t="s">
        <v>27</v>
      </c>
      <c r="G206" s="37"/>
      <c r="H206" s="32">
        <v>69635.877035459998</v>
      </c>
      <c r="I206" s="33">
        <v>3.1976574197057066E-4</v>
      </c>
    </row>
    <row r="207" spans="1:9">
      <c r="A207" s="53" t="s">
        <v>833</v>
      </c>
      <c r="B207" s="34" t="s">
        <v>657</v>
      </c>
      <c r="C207" s="34" t="s">
        <v>656</v>
      </c>
      <c r="D207" s="37" t="s">
        <v>16</v>
      </c>
      <c r="E207" s="37" t="s">
        <v>28</v>
      </c>
      <c r="F207" s="35" t="s">
        <v>27</v>
      </c>
      <c r="G207" s="37"/>
      <c r="H207" s="32">
        <v>1329.9905210899999</v>
      </c>
      <c r="I207" s="33">
        <v>6.1072743518919958E-6</v>
      </c>
    </row>
    <row r="208" spans="1:9">
      <c r="A208" s="53" t="s">
        <v>806</v>
      </c>
      <c r="B208" s="34" t="s">
        <v>768</v>
      </c>
      <c r="C208" s="34" t="s">
        <v>767</v>
      </c>
      <c r="D208" s="37" t="s">
        <v>16</v>
      </c>
      <c r="E208" s="37" t="s">
        <v>28</v>
      </c>
      <c r="F208" s="35" t="s">
        <v>27</v>
      </c>
      <c r="G208" s="37"/>
      <c r="H208" s="32">
        <v>0</v>
      </c>
      <c r="I208" s="33">
        <v>0</v>
      </c>
    </row>
    <row r="209" spans="1:9">
      <c r="A209" s="53" t="s">
        <v>896</v>
      </c>
      <c r="B209" s="34" t="s">
        <v>886</v>
      </c>
      <c r="C209" s="34" t="s">
        <v>906</v>
      </c>
      <c r="D209" s="37" t="s">
        <v>16</v>
      </c>
      <c r="E209" s="37" t="s">
        <v>28</v>
      </c>
      <c r="F209" s="35" t="s">
        <v>27</v>
      </c>
      <c r="G209" s="37"/>
      <c r="H209" s="32">
        <v>417.24598499999996</v>
      </c>
      <c r="I209" s="33">
        <v>1.915980348891505E-6</v>
      </c>
    </row>
    <row r="210" spans="1:9">
      <c r="A210" s="53" t="s">
        <v>911</v>
      </c>
      <c r="B210" s="34" t="s">
        <v>909</v>
      </c>
      <c r="C210" s="34" t="s">
        <v>922</v>
      </c>
      <c r="D210" s="37" t="s">
        <v>16</v>
      </c>
      <c r="E210" s="37" t="s">
        <v>28</v>
      </c>
      <c r="F210" s="35" t="s">
        <v>27</v>
      </c>
      <c r="G210" s="37"/>
      <c r="H210" s="32">
        <v>40138.995941999987</v>
      </c>
      <c r="I210" s="33">
        <v>1.8431699815903043E-4</v>
      </c>
    </row>
    <row r="211" spans="1:9">
      <c r="A211" s="53" t="s">
        <v>932</v>
      </c>
      <c r="B211" s="34" t="s">
        <v>455</v>
      </c>
      <c r="C211" s="34" t="s">
        <v>454</v>
      </c>
      <c r="D211" s="37" t="s">
        <v>16</v>
      </c>
      <c r="E211" s="37" t="s">
        <v>28</v>
      </c>
      <c r="F211" s="35" t="s">
        <v>27</v>
      </c>
      <c r="G211" s="37"/>
      <c r="H211" s="32">
        <v>0</v>
      </c>
      <c r="I211" s="33">
        <v>0</v>
      </c>
    </row>
    <row r="212" spans="1:9">
      <c r="A212" s="53" t="s">
        <v>806</v>
      </c>
      <c r="B212" s="34" t="s">
        <v>457</v>
      </c>
      <c r="C212" s="34" t="s">
        <v>456</v>
      </c>
      <c r="D212" s="37" t="s">
        <v>16</v>
      </c>
      <c r="E212" s="37" t="s">
        <v>28</v>
      </c>
      <c r="F212" s="35" t="s">
        <v>27</v>
      </c>
      <c r="G212" s="37"/>
      <c r="H212" s="32">
        <v>0</v>
      </c>
      <c r="I212" s="33">
        <v>0</v>
      </c>
    </row>
    <row r="213" spans="1:9">
      <c r="A213" s="53" t="s">
        <v>814</v>
      </c>
      <c r="B213" s="34" t="s">
        <v>915</v>
      </c>
      <c r="C213" s="34" t="s">
        <v>926</v>
      </c>
      <c r="D213" s="37" t="s">
        <v>16</v>
      </c>
      <c r="E213" s="37" t="s">
        <v>28</v>
      </c>
      <c r="F213" s="35" t="s">
        <v>27</v>
      </c>
      <c r="G213" s="37"/>
      <c r="H213" s="32">
        <v>0</v>
      </c>
      <c r="I213" s="33">
        <v>0</v>
      </c>
    </row>
    <row r="214" spans="1:9">
      <c r="A214" s="53" t="s">
        <v>23</v>
      </c>
      <c r="B214" s="34" t="s">
        <v>916</v>
      </c>
      <c r="C214" s="34" t="s">
        <v>927</v>
      </c>
      <c r="D214" s="37" t="s">
        <v>16</v>
      </c>
      <c r="E214" s="37" t="s">
        <v>28</v>
      </c>
      <c r="F214" s="35" t="s">
        <v>27</v>
      </c>
      <c r="G214" s="37"/>
      <c r="H214" s="32">
        <v>0</v>
      </c>
      <c r="I214" s="33">
        <v>0</v>
      </c>
    </row>
    <row r="215" spans="1:9">
      <c r="A215" s="53" t="e">
        <v>#N/A</v>
      </c>
      <c r="B215" s="34"/>
      <c r="C215" s="34" t="s">
        <v>938</v>
      </c>
      <c r="D215" s="37" t="s">
        <v>16</v>
      </c>
      <c r="E215" s="37" t="s">
        <v>28</v>
      </c>
      <c r="F215" s="35" t="s">
        <v>27</v>
      </c>
      <c r="G215" s="37"/>
      <c r="H215" s="32">
        <v>0</v>
      </c>
      <c r="I215" s="33">
        <v>0</v>
      </c>
    </row>
    <row r="216" spans="1:9">
      <c r="A216" s="53"/>
      <c r="B216" s="34"/>
      <c r="C216" s="34"/>
      <c r="D216" s="37"/>
      <c r="E216" s="37"/>
      <c r="F216" s="35"/>
      <c r="G216" s="37"/>
      <c r="H216" s="32"/>
      <c r="I216" s="33"/>
    </row>
    <row r="217" spans="1:9" ht="13.5" thickBot="1">
      <c r="A217" s="22" t="s">
        <v>940</v>
      </c>
      <c r="B217" s="22"/>
      <c r="C217" s="22"/>
      <c r="D217" s="23"/>
      <c r="E217" s="23"/>
      <c r="F217" s="23"/>
      <c r="G217" s="46">
        <v>0</v>
      </c>
      <c r="H217" s="23">
        <v>42288111.43704512</v>
      </c>
      <c r="I217" s="24">
        <v>0.19418566844954194</v>
      </c>
    </row>
    <row r="218" spans="1:9" ht="13.5" thickTop="1">
      <c r="I218" s="4"/>
    </row>
    <row r="219" spans="1:9">
      <c r="A219" s="10" t="s">
        <v>6</v>
      </c>
      <c r="B219" s="10"/>
      <c r="C219" s="10"/>
      <c r="D219" s="14" t="s">
        <v>30</v>
      </c>
    </row>
    <row r="220" spans="1:9" ht="13.5" thickBot="1">
      <c r="A220" s="10" t="s">
        <v>17</v>
      </c>
      <c r="B220" s="10"/>
      <c r="C220" s="10"/>
      <c r="D220" s="25" t="s">
        <v>9</v>
      </c>
      <c r="I220" s="4"/>
    </row>
    <row r="221" spans="1:9" ht="39.5" thickBot="1">
      <c r="A221" s="26" t="s">
        <v>18</v>
      </c>
      <c r="B221" s="48" t="s">
        <v>19</v>
      </c>
      <c r="C221" s="27" t="s">
        <v>20</v>
      </c>
      <c r="D221" s="26" t="s">
        <v>31</v>
      </c>
      <c r="E221" s="26" t="s">
        <v>21</v>
      </c>
      <c r="F221" s="28" t="s">
        <v>22</v>
      </c>
      <c r="G221" s="28" t="s">
        <v>35</v>
      </c>
      <c r="H221" s="26" t="s">
        <v>12</v>
      </c>
      <c r="I221" s="29" t="s">
        <v>13</v>
      </c>
    </row>
    <row r="222" spans="1:9">
      <c r="A222" s="53" t="s">
        <v>811</v>
      </c>
      <c r="B222" s="49" t="s">
        <v>122</v>
      </c>
      <c r="C222" s="49" t="s">
        <v>121</v>
      </c>
      <c r="D222" s="31" t="s">
        <v>30</v>
      </c>
      <c r="E222" s="35" t="s">
        <v>26</v>
      </c>
      <c r="F222" s="31" t="s">
        <v>27</v>
      </c>
      <c r="G222" s="31"/>
      <c r="H222" s="32">
        <v>53951.288742999997</v>
      </c>
      <c r="I222" s="18">
        <v>2.4774260926431555E-4</v>
      </c>
    </row>
    <row r="223" spans="1:9">
      <c r="A223" s="53" t="s">
        <v>814</v>
      </c>
      <c r="B223" s="34" t="s">
        <v>124</v>
      </c>
      <c r="C223" s="34" t="s">
        <v>123</v>
      </c>
      <c r="D223" s="35" t="s">
        <v>30</v>
      </c>
      <c r="E223" s="35" t="s">
        <v>26</v>
      </c>
      <c r="F223" s="35" t="s">
        <v>27</v>
      </c>
      <c r="G223" s="35"/>
      <c r="H223" s="32">
        <v>68312.792000000001</v>
      </c>
      <c r="I223" s="33">
        <v>3.1369017738999412E-4</v>
      </c>
    </row>
    <row r="224" spans="1:9" s="4" customFormat="1">
      <c r="A224" s="53" t="s">
        <v>23</v>
      </c>
      <c r="B224" s="40" t="s">
        <v>42</v>
      </c>
      <c r="C224" s="40" t="s">
        <v>69</v>
      </c>
      <c r="D224" s="35" t="s">
        <v>30</v>
      </c>
      <c r="E224" s="35" t="s">
        <v>26</v>
      </c>
      <c r="F224" s="35" t="s">
        <v>27</v>
      </c>
      <c r="G224" s="37"/>
      <c r="H224" s="32">
        <v>1031198.5781910002</v>
      </c>
      <c r="I224" s="33">
        <v>4.7352312128751016E-3</v>
      </c>
    </row>
    <row r="225" spans="1:9" s="4" customFormat="1">
      <c r="A225" s="53" t="s">
        <v>23</v>
      </c>
      <c r="B225" s="40" t="s">
        <v>24</v>
      </c>
      <c r="C225" s="40" t="s">
        <v>25</v>
      </c>
      <c r="D225" s="37" t="s">
        <v>30</v>
      </c>
      <c r="E225" s="35" t="s">
        <v>26</v>
      </c>
      <c r="F225" s="35" t="s">
        <v>27</v>
      </c>
      <c r="G225" s="37"/>
      <c r="H225" s="32">
        <v>435087.50363952015</v>
      </c>
      <c r="I225" s="33">
        <v>1.9979080374412273E-3</v>
      </c>
    </row>
    <row r="226" spans="1:9" s="4" customFormat="1">
      <c r="A226" s="53" t="s">
        <v>23</v>
      </c>
      <c r="B226" s="40" t="s">
        <v>43</v>
      </c>
      <c r="C226" s="40" t="s">
        <v>70</v>
      </c>
      <c r="D226" s="35" t="s">
        <v>30</v>
      </c>
      <c r="E226" s="35" t="s">
        <v>26</v>
      </c>
      <c r="F226" s="35" t="s">
        <v>27</v>
      </c>
      <c r="G226" s="37"/>
      <c r="H226" s="32">
        <v>24790.771503999997</v>
      </c>
      <c r="I226" s="33">
        <v>1.1383843761977361E-4</v>
      </c>
    </row>
    <row r="227" spans="1:9" s="4" customFormat="1">
      <c r="A227" s="53" t="s">
        <v>23</v>
      </c>
      <c r="B227" s="40" t="s">
        <v>45</v>
      </c>
      <c r="C227" s="40" t="s">
        <v>72</v>
      </c>
      <c r="D227" s="35" t="s">
        <v>30</v>
      </c>
      <c r="E227" s="35" t="s">
        <v>26</v>
      </c>
      <c r="F227" s="35" t="s">
        <v>27</v>
      </c>
      <c r="G227" s="37"/>
      <c r="H227" s="32">
        <v>112544.89557920001</v>
      </c>
      <c r="I227" s="33">
        <v>5.1680259618985575E-4</v>
      </c>
    </row>
    <row r="228" spans="1:9" s="4" customFormat="1">
      <c r="A228" s="53" t="s">
        <v>23</v>
      </c>
      <c r="B228" s="40" t="s">
        <v>130</v>
      </c>
      <c r="C228" s="40" t="s">
        <v>129</v>
      </c>
      <c r="D228" s="35" t="s">
        <v>30</v>
      </c>
      <c r="E228" s="35" t="s">
        <v>26</v>
      </c>
      <c r="F228" s="35" t="s">
        <v>27</v>
      </c>
      <c r="G228" s="37"/>
      <c r="H228" s="32">
        <v>70940.102799999993</v>
      </c>
      <c r="I228" s="33">
        <v>3.2575470537635784E-4</v>
      </c>
    </row>
    <row r="229" spans="1:9" s="4" customFormat="1">
      <c r="A229" s="53" t="s">
        <v>831</v>
      </c>
      <c r="B229" s="40" t="s">
        <v>136</v>
      </c>
      <c r="C229" s="40" t="s">
        <v>135</v>
      </c>
      <c r="D229" s="35" t="s">
        <v>30</v>
      </c>
      <c r="E229" s="35" t="s">
        <v>26</v>
      </c>
      <c r="F229" s="35" t="s">
        <v>27</v>
      </c>
      <c r="G229" s="37"/>
      <c r="H229" s="32">
        <v>0</v>
      </c>
      <c r="I229" s="33">
        <v>0</v>
      </c>
    </row>
    <row r="230" spans="1:9" s="4" customFormat="1">
      <c r="A230" s="53" t="s">
        <v>853</v>
      </c>
      <c r="B230" s="40" t="s">
        <v>145</v>
      </c>
      <c r="C230" s="40" t="s">
        <v>144</v>
      </c>
      <c r="D230" s="35" t="s">
        <v>30</v>
      </c>
      <c r="E230" s="35" t="s">
        <v>26</v>
      </c>
      <c r="F230" s="35" t="s">
        <v>27</v>
      </c>
      <c r="G230" s="37"/>
      <c r="H230" s="32">
        <v>60977.53</v>
      </c>
      <c r="I230" s="33">
        <v>2.8000688659458813E-4</v>
      </c>
    </row>
    <row r="231" spans="1:9" s="4" customFormat="1">
      <c r="A231" s="53" t="s">
        <v>853</v>
      </c>
      <c r="B231" s="40" t="s">
        <v>153</v>
      </c>
      <c r="C231" s="40" t="s">
        <v>152</v>
      </c>
      <c r="D231" s="35" t="s">
        <v>30</v>
      </c>
      <c r="E231" s="35" t="s">
        <v>26</v>
      </c>
      <c r="F231" s="35" t="s">
        <v>27</v>
      </c>
      <c r="G231" s="37"/>
      <c r="H231" s="32">
        <v>35497.49</v>
      </c>
      <c r="I231" s="33">
        <v>1.6300334987039529E-4</v>
      </c>
    </row>
    <row r="232" spans="1:9" s="4" customFormat="1">
      <c r="A232" s="53" t="s">
        <v>853</v>
      </c>
      <c r="B232" s="40" t="s">
        <v>157</v>
      </c>
      <c r="C232" s="40" t="s">
        <v>156</v>
      </c>
      <c r="D232" s="35" t="s">
        <v>30</v>
      </c>
      <c r="E232" s="35" t="s">
        <v>26</v>
      </c>
      <c r="F232" s="35" t="s">
        <v>27</v>
      </c>
      <c r="G232" s="37"/>
      <c r="H232" s="32">
        <v>72482.248680599994</v>
      </c>
      <c r="I232" s="33">
        <v>3.3283619042013505E-4</v>
      </c>
    </row>
    <row r="233" spans="1:9" s="4" customFormat="1">
      <c r="A233" s="53" t="s">
        <v>828</v>
      </c>
      <c r="B233" s="40" t="s">
        <v>302</v>
      </c>
      <c r="C233" s="40" t="s">
        <v>301</v>
      </c>
      <c r="D233" s="35" t="s">
        <v>30</v>
      </c>
      <c r="E233" s="35" t="s">
        <v>26</v>
      </c>
      <c r="F233" s="35" t="s">
        <v>27</v>
      </c>
      <c r="G233" s="37"/>
      <c r="H233" s="32">
        <v>110647.092672</v>
      </c>
      <c r="I233" s="33">
        <v>5.0808794534363047E-4</v>
      </c>
    </row>
    <row r="234" spans="1:9" s="4" customFormat="1">
      <c r="A234" s="53" t="s">
        <v>798</v>
      </c>
      <c r="B234" s="40" t="s">
        <v>304</v>
      </c>
      <c r="C234" s="40" t="s">
        <v>303</v>
      </c>
      <c r="D234" s="35" t="s">
        <v>30</v>
      </c>
      <c r="E234" s="35" t="s">
        <v>26</v>
      </c>
      <c r="F234" s="35" t="s">
        <v>27</v>
      </c>
      <c r="G234" s="37"/>
      <c r="H234" s="32">
        <v>187611.159976</v>
      </c>
      <c r="I234" s="33">
        <v>8.6150450494270529E-4</v>
      </c>
    </row>
    <row r="235" spans="1:9" s="4" customFormat="1">
      <c r="A235" s="53" t="s">
        <v>810</v>
      </c>
      <c r="B235" s="40" t="s">
        <v>306</v>
      </c>
      <c r="C235" s="40" t="s">
        <v>305</v>
      </c>
      <c r="D235" s="35" t="s">
        <v>30</v>
      </c>
      <c r="E235" s="35" t="s">
        <v>26</v>
      </c>
      <c r="F235" s="35" t="s">
        <v>27</v>
      </c>
      <c r="G235" s="37"/>
      <c r="H235" s="32">
        <v>2125.2469521600005</v>
      </c>
      <c r="I235" s="33">
        <v>9.7590666975024956E-6</v>
      </c>
    </row>
    <row r="236" spans="1:9" s="4" customFormat="1">
      <c r="A236" s="53" t="s">
        <v>812</v>
      </c>
      <c r="B236" s="40" t="s">
        <v>310</v>
      </c>
      <c r="C236" s="40" t="s">
        <v>309</v>
      </c>
      <c r="D236" s="35" t="s">
        <v>30</v>
      </c>
      <c r="E236" s="35" t="s">
        <v>26</v>
      </c>
      <c r="F236" s="35" t="s">
        <v>27</v>
      </c>
      <c r="G236" s="37"/>
      <c r="H236" s="32">
        <v>0</v>
      </c>
      <c r="I236" s="33">
        <v>0</v>
      </c>
    </row>
    <row r="237" spans="1:9" s="4" customFormat="1">
      <c r="A237" s="53" t="s">
        <v>845</v>
      </c>
      <c r="B237" s="40" t="s">
        <v>323</v>
      </c>
      <c r="C237" s="40" t="s">
        <v>322</v>
      </c>
      <c r="D237" s="35" t="s">
        <v>30</v>
      </c>
      <c r="E237" s="35" t="s">
        <v>26</v>
      </c>
      <c r="F237" s="35" t="s">
        <v>27</v>
      </c>
      <c r="G237" s="37"/>
      <c r="H237" s="32">
        <v>7787.8427382600003</v>
      </c>
      <c r="I237" s="33">
        <v>3.5761527212211684E-5</v>
      </c>
    </row>
    <row r="238" spans="1:9" s="4" customFormat="1">
      <c r="A238" s="53" t="s">
        <v>801</v>
      </c>
      <c r="B238" s="40" t="s">
        <v>346</v>
      </c>
      <c r="C238" s="40" t="s">
        <v>345</v>
      </c>
      <c r="D238" s="35" t="s">
        <v>30</v>
      </c>
      <c r="E238" s="35" t="s">
        <v>26</v>
      </c>
      <c r="F238" s="35" t="s">
        <v>27</v>
      </c>
      <c r="G238" s="37"/>
      <c r="H238" s="32">
        <v>292876.48585272004</v>
      </c>
      <c r="I238" s="33">
        <v>1.3448795476035855E-3</v>
      </c>
    </row>
    <row r="239" spans="1:9" s="4" customFormat="1">
      <c r="A239" s="53" t="s">
        <v>826</v>
      </c>
      <c r="B239" s="40" t="s">
        <v>354</v>
      </c>
      <c r="C239" s="40" t="s">
        <v>353</v>
      </c>
      <c r="D239" s="35" t="s">
        <v>30</v>
      </c>
      <c r="E239" s="35" t="s">
        <v>26</v>
      </c>
      <c r="F239" s="35" t="s">
        <v>27</v>
      </c>
      <c r="G239" s="37"/>
      <c r="H239" s="32">
        <v>32878.624999999993</v>
      </c>
      <c r="I239" s="33">
        <v>1.5097760473015202E-4</v>
      </c>
    </row>
    <row r="240" spans="1:9" s="4" customFormat="1">
      <c r="A240" s="53" t="s">
        <v>809</v>
      </c>
      <c r="B240" s="40" t="s">
        <v>356</v>
      </c>
      <c r="C240" s="40" t="s">
        <v>355</v>
      </c>
      <c r="D240" s="35" t="s">
        <v>30</v>
      </c>
      <c r="E240" s="35" t="s">
        <v>26</v>
      </c>
      <c r="F240" s="35" t="s">
        <v>27</v>
      </c>
      <c r="G240" s="37"/>
      <c r="H240" s="32">
        <v>144701.68130999999</v>
      </c>
      <c r="I240" s="33">
        <v>6.6446553785657432E-4</v>
      </c>
    </row>
    <row r="241" spans="1:9" s="4" customFormat="1">
      <c r="A241" s="53" t="s">
        <v>819</v>
      </c>
      <c r="B241" s="40" t="s">
        <v>370</v>
      </c>
      <c r="C241" s="40" t="s">
        <v>369</v>
      </c>
      <c r="D241" s="35" t="s">
        <v>30</v>
      </c>
      <c r="E241" s="35" t="s">
        <v>26</v>
      </c>
      <c r="F241" s="35" t="s">
        <v>27</v>
      </c>
      <c r="G241" s="37"/>
      <c r="H241" s="32">
        <v>7166.6942578700009</v>
      </c>
      <c r="I241" s="33">
        <v>3.2909233062104866E-5</v>
      </c>
    </row>
    <row r="242" spans="1:9" s="4" customFormat="1">
      <c r="A242" s="53" t="s">
        <v>23</v>
      </c>
      <c r="B242" s="40" t="s">
        <v>372</v>
      </c>
      <c r="C242" s="40" t="s">
        <v>371</v>
      </c>
      <c r="D242" s="35" t="s">
        <v>30</v>
      </c>
      <c r="E242" s="35" t="s">
        <v>26</v>
      </c>
      <c r="F242" s="35" t="s">
        <v>27</v>
      </c>
      <c r="G242" s="37"/>
      <c r="H242" s="32">
        <v>150387.83821833</v>
      </c>
      <c r="I242" s="33">
        <v>6.9057619029838028E-4</v>
      </c>
    </row>
    <row r="243" spans="1:9" s="4" customFormat="1">
      <c r="A243" s="53" t="s">
        <v>825</v>
      </c>
      <c r="B243" s="40" t="s">
        <v>386</v>
      </c>
      <c r="C243" s="40" t="s">
        <v>385</v>
      </c>
      <c r="D243" s="35" t="s">
        <v>30</v>
      </c>
      <c r="E243" s="35" t="s">
        <v>26</v>
      </c>
      <c r="F243" s="35" t="s">
        <v>27</v>
      </c>
      <c r="G243" s="37"/>
      <c r="H243" s="32">
        <v>0</v>
      </c>
      <c r="I243" s="33">
        <v>0</v>
      </c>
    </row>
    <row r="244" spans="1:9" s="4" customFormat="1">
      <c r="A244" s="53" t="s">
        <v>799</v>
      </c>
      <c r="B244" s="40" t="s">
        <v>435</v>
      </c>
      <c r="C244" s="40" t="s">
        <v>434</v>
      </c>
      <c r="D244" s="35" t="s">
        <v>30</v>
      </c>
      <c r="E244" s="35" t="s">
        <v>26</v>
      </c>
      <c r="F244" s="35" t="s">
        <v>27</v>
      </c>
      <c r="G244" s="37"/>
      <c r="H244" s="32">
        <v>179587.08900000004</v>
      </c>
      <c r="I244" s="33">
        <v>8.2465822514416723E-4</v>
      </c>
    </row>
    <row r="245" spans="1:9" s="4" customFormat="1">
      <c r="A245" s="53" t="s">
        <v>799</v>
      </c>
      <c r="B245" s="40" t="s">
        <v>445</v>
      </c>
      <c r="C245" s="40" t="s">
        <v>444</v>
      </c>
      <c r="D245" s="35" t="s">
        <v>30</v>
      </c>
      <c r="E245" s="35" t="s">
        <v>26</v>
      </c>
      <c r="F245" s="35" t="s">
        <v>27</v>
      </c>
      <c r="G245" s="37"/>
      <c r="H245" s="32">
        <v>380551.9</v>
      </c>
      <c r="I245" s="33">
        <v>1.7474822726774115E-3</v>
      </c>
    </row>
    <row r="246" spans="1:9" s="4" customFormat="1">
      <c r="A246" s="53" t="s">
        <v>799</v>
      </c>
      <c r="B246" s="40" t="s">
        <v>449</v>
      </c>
      <c r="C246" s="40" t="s">
        <v>448</v>
      </c>
      <c r="D246" s="35" t="s">
        <v>30</v>
      </c>
      <c r="E246" s="35" t="s">
        <v>26</v>
      </c>
      <c r="F246" s="35" t="s">
        <v>27</v>
      </c>
      <c r="G246" s="37"/>
      <c r="H246" s="32">
        <v>41812.122159999992</v>
      </c>
      <c r="I246" s="33">
        <v>1.9199994076398604E-4</v>
      </c>
    </row>
    <row r="247" spans="1:9" s="4" customFormat="1">
      <c r="A247" s="53" t="s">
        <v>799</v>
      </c>
      <c r="B247" s="40" t="s">
        <v>451</v>
      </c>
      <c r="C247" s="40" t="s">
        <v>450</v>
      </c>
      <c r="D247" s="35" t="s">
        <v>30</v>
      </c>
      <c r="E247" s="35" t="s">
        <v>26</v>
      </c>
      <c r="F247" s="35" t="s">
        <v>27</v>
      </c>
      <c r="G247" s="37"/>
      <c r="H247" s="32">
        <v>0</v>
      </c>
      <c r="I247" s="33">
        <v>0</v>
      </c>
    </row>
    <row r="248" spans="1:9" s="4" customFormat="1">
      <c r="A248" s="53" t="s">
        <v>833</v>
      </c>
      <c r="B248" s="40" t="s">
        <v>459</v>
      </c>
      <c r="C248" s="40" t="s">
        <v>458</v>
      </c>
      <c r="D248" s="35" t="s">
        <v>30</v>
      </c>
      <c r="E248" s="35" t="s">
        <v>26</v>
      </c>
      <c r="F248" s="35" t="s">
        <v>27</v>
      </c>
      <c r="G248" s="37"/>
      <c r="H248" s="32">
        <v>21911.28969456</v>
      </c>
      <c r="I248" s="33">
        <v>1.0061594834434634E-4</v>
      </c>
    </row>
    <row r="249" spans="1:9" s="4" customFormat="1">
      <c r="A249" s="53" t="s">
        <v>818</v>
      </c>
      <c r="B249" s="40" t="s">
        <v>491</v>
      </c>
      <c r="C249" s="40" t="s">
        <v>490</v>
      </c>
      <c r="D249" s="35" t="s">
        <v>30</v>
      </c>
      <c r="E249" s="35" t="s">
        <v>26</v>
      </c>
      <c r="F249" s="35" t="s">
        <v>27</v>
      </c>
      <c r="G249" s="37"/>
      <c r="H249" s="32">
        <v>13908.857119999999</v>
      </c>
      <c r="I249" s="33">
        <v>6.3869031399929933E-5</v>
      </c>
    </row>
    <row r="250" spans="1:9" s="4" customFormat="1">
      <c r="A250" s="53" t="s">
        <v>23</v>
      </c>
      <c r="B250" s="40" t="s">
        <v>503</v>
      </c>
      <c r="C250" s="40" t="s">
        <v>502</v>
      </c>
      <c r="D250" s="35" t="s">
        <v>30</v>
      </c>
      <c r="E250" s="35" t="s">
        <v>26</v>
      </c>
      <c r="F250" s="35" t="s">
        <v>27</v>
      </c>
      <c r="G250" s="37"/>
      <c r="H250" s="32">
        <v>0</v>
      </c>
      <c r="I250" s="33">
        <v>0</v>
      </c>
    </row>
    <row r="251" spans="1:9" s="4" customFormat="1">
      <c r="A251" s="53" t="s">
        <v>819</v>
      </c>
      <c r="B251" s="40" t="s">
        <v>521</v>
      </c>
      <c r="C251" s="40" t="s">
        <v>520</v>
      </c>
      <c r="D251" s="35" t="s">
        <v>30</v>
      </c>
      <c r="E251" s="35" t="s">
        <v>26</v>
      </c>
      <c r="F251" s="35" t="s">
        <v>27</v>
      </c>
      <c r="G251" s="37"/>
      <c r="H251" s="32">
        <v>4113.3166219799996</v>
      </c>
      <c r="I251" s="33">
        <v>1.8888219658920064E-5</v>
      </c>
    </row>
    <row r="252" spans="1:9" s="4" customFormat="1">
      <c r="A252" s="53" t="s">
        <v>802</v>
      </c>
      <c r="B252" s="40" t="s">
        <v>523</v>
      </c>
      <c r="C252" s="40" t="s">
        <v>522</v>
      </c>
      <c r="D252" s="35" t="s">
        <v>30</v>
      </c>
      <c r="E252" s="35" t="s">
        <v>26</v>
      </c>
      <c r="F252" s="35" t="s">
        <v>27</v>
      </c>
      <c r="G252" s="37"/>
      <c r="H252" s="32">
        <v>2308.1601438000002</v>
      </c>
      <c r="I252" s="33">
        <v>1.0598998280631486E-5</v>
      </c>
    </row>
    <row r="253" spans="1:9" s="4" customFormat="1">
      <c r="A253" s="53" t="s">
        <v>828</v>
      </c>
      <c r="B253" s="40" t="s">
        <v>535</v>
      </c>
      <c r="C253" s="40" t="s">
        <v>534</v>
      </c>
      <c r="D253" s="35" t="s">
        <v>30</v>
      </c>
      <c r="E253" s="35" t="s">
        <v>26</v>
      </c>
      <c r="F253" s="35" t="s">
        <v>27</v>
      </c>
      <c r="G253" s="37"/>
      <c r="H253" s="32">
        <v>7244.9599353599997</v>
      </c>
      <c r="I253" s="33">
        <v>3.3268626574455901E-5</v>
      </c>
    </row>
    <row r="254" spans="1:9" s="4" customFormat="1">
      <c r="A254" s="53" t="s">
        <v>829</v>
      </c>
      <c r="B254" s="40" t="s">
        <v>539</v>
      </c>
      <c r="C254" s="40" t="s">
        <v>538</v>
      </c>
      <c r="D254" s="35" t="s">
        <v>30</v>
      </c>
      <c r="E254" s="35" t="s">
        <v>26</v>
      </c>
      <c r="F254" s="35" t="s">
        <v>27</v>
      </c>
      <c r="G254" s="37"/>
      <c r="H254" s="32">
        <v>0</v>
      </c>
      <c r="I254" s="33">
        <v>0</v>
      </c>
    </row>
    <row r="255" spans="1:9" s="4" customFormat="1">
      <c r="A255" s="53" t="s">
        <v>809</v>
      </c>
      <c r="B255" s="40" t="s">
        <v>549</v>
      </c>
      <c r="C255" s="40" t="s">
        <v>548</v>
      </c>
      <c r="D255" s="35" t="s">
        <v>30</v>
      </c>
      <c r="E255" s="35" t="s">
        <v>26</v>
      </c>
      <c r="F255" s="35" t="s">
        <v>27</v>
      </c>
      <c r="G255" s="37"/>
      <c r="H255" s="32">
        <v>144497.845956</v>
      </c>
      <c r="I255" s="33">
        <v>6.6352953236649556E-4</v>
      </c>
    </row>
    <row r="256" spans="1:9" s="4" customFormat="1">
      <c r="A256" s="53" t="s">
        <v>824</v>
      </c>
      <c r="B256" s="40" t="s">
        <v>551</v>
      </c>
      <c r="C256" s="40" t="s">
        <v>550</v>
      </c>
      <c r="D256" s="35" t="s">
        <v>30</v>
      </c>
      <c r="E256" s="35" t="s">
        <v>26</v>
      </c>
      <c r="F256" s="35" t="s">
        <v>27</v>
      </c>
      <c r="G256" s="37"/>
      <c r="H256" s="32">
        <v>683774.99899600015</v>
      </c>
      <c r="I256" s="33">
        <v>3.1398731401565071E-3</v>
      </c>
    </row>
    <row r="257" spans="1:9" s="4" customFormat="1">
      <c r="A257" s="53" t="s">
        <v>824</v>
      </c>
      <c r="B257" s="40" t="s">
        <v>553</v>
      </c>
      <c r="C257" s="40" t="s">
        <v>552</v>
      </c>
      <c r="D257" s="35" t="s">
        <v>30</v>
      </c>
      <c r="E257" s="35" t="s">
        <v>26</v>
      </c>
      <c r="F257" s="35" t="s">
        <v>27</v>
      </c>
      <c r="G257" s="37"/>
      <c r="H257" s="32">
        <v>26793.918178</v>
      </c>
      <c r="I257" s="33">
        <v>1.2303682370689529E-4</v>
      </c>
    </row>
    <row r="258" spans="1:9" s="4" customFormat="1">
      <c r="A258" s="53" t="s">
        <v>849</v>
      </c>
      <c r="B258" s="40" t="s">
        <v>555</v>
      </c>
      <c r="C258" s="40" t="s">
        <v>554</v>
      </c>
      <c r="D258" s="35" t="s">
        <v>30</v>
      </c>
      <c r="E258" s="35" t="s">
        <v>26</v>
      </c>
      <c r="F258" s="35" t="s">
        <v>27</v>
      </c>
      <c r="G258" s="37"/>
      <c r="H258" s="32">
        <v>0</v>
      </c>
      <c r="I258" s="33">
        <v>0</v>
      </c>
    </row>
    <row r="259" spans="1:9" s="4" customFormat="1">
      <c r="A259" s="53" t="s">
        <v>819</v>
      </c>
      <c r="B259" s="40" t="s">
        <v>557</v>
      </c>
      <c r="C259" s="40" t="s">
        <v>556</v>
      </c>
      <c r="D259" s="35" t="s">
        <v>30</v>
      </c>
      <c r="E259" s="35" t="s">
        <v>26</v>
      </c>
      <c r="F259" s="35" t="s">
        <v>27</v>
      </c>
      <c r="G259" s="37"/>
      <c r="H259" s="32">
        <v>12105.128640000001</v>
      </c>
      <c r="I259" s="33">
        <v>5.5586367344059047E-5</v>
      </c>
    </row>
    <row r="260" spans="1:9" s="4" customFormat="1">
      <c r="A260" s="53" t="s">
        <v>825</v>
      </c>
      <c r="B260" s="40" t="s">
        <v>559</v>
      </c>
      <c r="C260" s="40" t="s">
        <v>558</v>
      </c>
      <c r="D260" s="35" t="s">
        <v>30</v>
      </c>
      <c r="E260" s="35" t="s">
        <v>26</v>
      </c>
      <c r="F260" s="35" t="s">
        <v>27</v>
      </c>
      <c r="G260" s="37"/>
      <c r="H260" s="32">
        <v>13463.740202499999</v>
      </c>
      <c r="I260" s="33">
        <v>6.1825068611674066E-5</v>
      </c>
    </row>
    <row r="261" spans="1:9" s="4" customFormat="1">
      <c r="A261" s="53" t="s">
        <v>828</v>
      </c>
      <c r="B261" s="40" t="s">
        <v>561</v>
      </c>
      <c r="C261" s="40" t="s">
        <v>560</v>
      </c>
      <c r="D261" s="35" t="s">
        <v>30</v>
      </c>
      <c r="E261" s="35" t="s">
        <v>26</v>
      </c>
      <c r="F261" s="35" t="s">
        <v>27</v>
      </c>
      <c r="G261" s="37"/>
      <c r="H261" s="32">
        <v>212.21689335000002</v>
      </c>
      <c r="I261" s="33">
        <v>9.7449325332969797E-7</v>
      </c>
    </row>
    <row r="262" spans="1:9" s="4" customFormat="1">
      <c r="A262" s="53" t="s">
        <v>114</v>
      </c>
      <c r="B262" s="40" t="s">
        <v>575</v>
      </c>
      <c r="C262" s="40" t="s">
        <v>574</v>
      </c>
      <c r="D262" s="35" t="s">
        <v>30</v>
      </c>
      <c r="E262" s="35" t="s">
        <v>26</v>
      </c>
      <c r="F262" s="35" t="s">
        <v>27</v>
      </c>
      <c r="G262" s="37"/>
      <c r="H262" s="32">
        <v>414701.98949014005</v>
      </c>
      <c r="I262" s="33">
        <v>1.9042984020788596E-3</v>
      </c>
    </row>
    <row r="263" spans="1:9" s="4" customFormat="1">
      <c r="A263" s="53" t="s">
        <v>838</v>
      </c>
      <c r="B263" s="40" t="s">
        <v>577</v>
      </c>
      <c r="C263" s="40" t="s">
        <v>576</v>
      </c>
      <c r="D263" s="35" t="s">
        <v>30</v>
      </c>
      <c r="E263" s="35" t="s">
        <v>26</v>
      </c>
      <c r="F263" s="35" t="s">
        <v>27</v>
      </c>
      <c r="G263" s="37"/>
      <c r="H263" s="32">
        <v>0</v>
      </c>
      <c r="I263" s="33">
        <v>0</v>
      </c>
    </row>
    <row r="264" spans="1:9" s="4" customFormat="1">
      <c r="A264" s="53" t="s">
        <v>842</v>
      </c>
      <c r="B264" s="40" t="s">
        <v>583</v>
      </c>
      <c r="C264" s="40" t="s">
        <v>582</v>
      </c>
      <c r="D264" s="35" t="s">
        <v>30</v>
      </c>
      <c r="E264" s="35" t="s">
        <v>26</v>
      </c>
      <c r="F264" s="35" t="s">
        <v>27</v>
      </c>
      <c r="G264" s="37"/>
      <c r="H264" s="32">
        <v>303.55569600000001</v>
      </c>
      <c r="I264" s="33">
        <v>1.3939181423880775E-6</v>
      </c>
    </row>
    <row r="265" spans="1:9" s="4" customFormat="1">
      <c r="A265" s="53" t="s">
        <v>852</v>
      </c>
      <c r="B265" s="40" t="s">
        <v>585</v>
      </c>
      <c r="C265" s="40" t="s">
        <v>584</v>
      </c>
      <c r="D265" s="35" t="s">
        <v>30</v>
      </c>
      <c r="E265" s="35" t="s">
        <v>26</v>
      </c>
      <c r="F265" s="35" t="s">
        <v>27</v>
      </c>
      <c r="G265" s="37"/>
      <c r="H265" s="32">
        <v>0</v>
      </c>
      <c r="I265" s="33">
        <v>0</v>
      </c>
    </row>
    <row r="266" spans="1:9" s="4" customFormat="1">
      <c r="A266" s="53" t="s">
        <v>854</v>
      </c>
      <c r="B266" s="40" t="s">
        <v>589</v>
      </c>
      <c r="C266" s="40" t="s">
        <v>588</v>
      </c>
      <c r="D266" s="35" t="s">
        <v>30</v>
      </c>
      <c r="E266" s="35" t="s">
        <v>26</v>
      </c>
      <c r="F266" s="35" t="s">
        <v>27</v>
      </c>
      <c r="G266" s="37"/>
      <c r="H266" s="32">
        <v>85.700148000000013</v>
      </c>
      <c r="I266" s="33">
        <v>3.9353236548242312E-7</v>
      </c>
    </row>
    <row r="267" spans="1:9" s="4" customFormat="1">
      <c r="A267" s="53" t="s">
        <v>848</v>
      </c>
      <c r="B267" s="40" t="s">
        <v>593</v>
      </c>
      <c r="C267" s="40" t="s">
        <v>592</v>
      </c>
      <c r="D267" s="35" t="s">
        <v>30</v>
      </c>
      <c r="E267" s="35" t="s">
        <v>26</v>
      </c>
      <c r="F267" s="35" t="s">
        <v>27</v>
      </c>
      <c r="G267" s="37"/>
      <c r="H267" s="32">
        <v>23071.6666</v>
      </c>
      <c r="I267" s="33">
        <v>1.0594436234485632E-4</v>
      </c>
    </row>
    <row r="268" spans="1:9" s="4" customFormat="1">
      <c r="A268" s="53" t="s">
        <v>840</v>
      </c>
      <c r="B268" s="40" t="s">
        <v>597</v>
      </c>
      <c r="C268" s="40" t="s">
        <v>596</v>
      </c>
      <c r="D268" s="35" t="s">
        <v>30</v>
      </c>
      <c r="E268" s="35" t="s">
        <v>26</v>
      </c>
      <c r="F268" s="35" t="s">
        <v>27</v>
      </c>
      <c r="G268" s="37"/>
      <c r="H268" s="32">
        <v>2.9769625199999998</v>
      </c>
      <c r="I268" s="33">
        <v>1.367011761109345E-8</v>
      </c>
    </row>
    <row r="269" spans="1:9" s="4" customFormat="1">
      <c r="A269" s="53" t="s">
        <v>831</v>
      </c>
      <c r="B269" s="40" t="s">
        <v>624</v>
      </c>
      <c r="C269" s="40" t="s">
        <v>623</v>
      </c>
      <c r="D269" s="35" t="s">
        <v>30</v>
      </c>
      <c r="E269" s="35" t="s">
        <v>26</v>
      </c>
      <c r="F269" s="35" t="s">
        <v>27</v>
      </c>
      <c r="G269" s="37"/>
      <c r="H269" s="32">
        <v>32860.444462500003</v>
      </c>
      <c r="I269" s="33">
        <v>1.5089412027773181E-4</v>
      </c>
    </row>
    <row r="270" spans="1:9" s="4" customFormat="1">
      <c r="A270" s="53" t="s">
        <v>811</v>
      </c>
      <c r="B270" s="40" t="s">
        <v>626</v>
      </c>
      <c r="C270" s="40" t="s">
        <v>625</v>
      </c>
      <c r="D270" s="35" t="s">
        <v>30</v>
      </c>
      <c r="E270" s="35" t="s">
        <v>26</v>
      </c>
      <c r="F270" s="35" t="s">
        <v>27</v>
      </c>
      <c r="G270" s="37"/>
      <c r="H270" s="32">
        <v>206.88886400000001</v>
      </c>
      <c r="I270" s="33">
        <v>9.5002711129380226E-7</v>
      </c>
    </row>
    <row r="271" spans="1:9" s="4" customFormat="1">
      <c r="A271" s="53" t="s">
        <v>841</v>
      </c>
      <c r="B271" s="40" t="s">
        <v>628</v>
      </c>
      <c r="C271" s="40" t="s">
        <v>627</v>
      </c>
      <c r="D271" s="35" t="s">
        <v>30</v>
      </c>
      <c r="E271" s="35" t="s">
        <v>26</v>
      </c>
      <c r="F271" s="35" t="s">
        <v>27</v>
      </c>
      <c r="G271" s="37"/>
      <c r="H271" s="32">
        <v>8151.6728404799996</v>
      </c>
      <c r="I271" s="33">
        <v>3.7432223519064602E-5</v>
      </c>
    </row>
    <row r="272" spans="1:9" s="4" customFormat="1">
      <c r="A272" s="53" t="s">
        <v>800</v>
      </c>
      <c r="B272" s="40" t="s">
        <v>630</v>
      </c>
      <c r="C272" s="40" t="s">
        <v>629</v>
      </c>
      <c r="D272" s="35" t="s">
        <v>30</v>
      </c>
      <c r="E272" s="35" t="s">
        <v>26</v>
      </c>
      <c r="F272" s="35" t="s">
        <v>27</v>
      </c>
      <c r="G272" s="37"/>
      <c r="H272" s="32">
        <v>41622.974419999991</v>
      </c>
      <c r="I272" s="33">
        <v>1.911313803322368E-4</v>
      </c>
    </row>
    <row r="273" spans="1:9" s="4" customFormat="1">
      <c r="A273" s="53" t="s">
        <v>807</v>
      </c>
      <c r="B273" s="40" t="s">
        <v>634</v>
      </c>
      <c r="C273" s="40" t="s">
        <v>633</v>
      </c>
      <c r="D273" s="35" t="s">
        <v>30</v>
      </c>
      <c r="E273" s="35" t="s">
        <v>26</v>
      </c>
      <c r="F273" s="35" t="s">
        <v>27</v>
      </c>
      <c r="G273" s="37"/>
      <c r="H273" s="32">
        <v>53994.844399999994</v>
      </c>
      <c r="I273" s="33">
        <v>2.4794261546184682E-4</v>
      </c>
    </row>
    <row r="274" spans="1:9" s="4" customFormat="1">
      <c r="A274" s="53" t="s">
        <v>853</v>
      </c>
      <c r="B274" s="40" t="s">
        <v>645</v>
      </c>
      <c r="C274" s="40" t="s">
        <v>644</v>
      </c>
      <c r="D274" s="35" t="s">
        <v>30</v>
      </c>
      <c r="E274" s="35" t="s">
        <v>26</v>
      </c>
      <c r="F274" s="35" t="s">
        <v>27</v>
      </c>
      <c r="G274" s="37"/>
      <c r="H274" s="32">
        <v>55145.573526779997</v>
      </c>
      <c r="I274" s="33">
        <v>2.5322672716829639E-4</v>
      </c>
    </row>
    <row r="275" spans="1:9" s="4" customFormat="1">
      <c r="A275" s="53" t="s">
        <v>816</v>
      </c>
      <c r="B275" s="40" t="s">
        <v>647</v>
      </c>
      <c r="C275" s="40" t="s">
        <v>646</v>
      </c>
      <c r="D275" s="35" t="s">
        <v>30</v>
      </c>
      <c r="E275" s="35" t="s">
        <v>26</v>
      </c>
      <c r="F275" s="35" t="s">
        <v>27</v>
      </c>
      <c r="G275" s="37"/>
      <c r="H275" s="32">
        <v>1813396.77</v>
      </c>
      <c r="I275" s="33">
        <v>8.3270605373550292E-3</v>
      </c>
    </row>
    <row r="276" spans="1:9" s="4" customFormat="1">
      <c r="A276" s="53" t="s">
        <v>853</v>
      </c>
      <c r="B276" s="40" t="s">
        <v>649</v>
      </c>
      <c r="C276" s="40" t="s">
        <v>648</v>
      </c>
      <c r="D276" s="35" t="s">
        <v>30</v>
      </c>
      <c r="E276" s="35" t="s">
        <v>26</v>
      </c>
      <c r="F276" s="35" t="s">
        <v>27</v>
      </c>
      <c r="G276" s="37"/>
      <c r="H276" s="32">
        <v>255487.38105617999</v>
      </c>
      <c r="I276" s="33">
        <v>1.1731899624951372E-3</v>
      </c>
    </row>
    <row r="277" spans="1:9" s="4" customFormat="1">
      <c r="A277" s="53" t="s">
        <v>853</v>
      </c>
      <c r="B277" s="40" t="s">
        <v>651</v>
      </c>
      <c r="C277" s="40" t="s">
        <v>650</v>
      </c>
      <c r="D277" s="35" t="s">
        <v>30</v>
      </c>
      <c r="E277" s="35" t="s">
        <v>26</v>
      </c>
      <c r="F277" s="35" t="s">
        <v>27</v>
      </c>
      <c r="G277" s="37"/>
      <c r="H277" s="32">
        <v>16210.074526800001</v>
      </c>
      <c r="I277" s="33">
        <v>7.443614885213471E-5</v>
      </c>
    </row>
    <row r="278" spans="1:9" s="4" customFormat="1">
      <c r="A278" s="53" t="s">
        <v>833</v>
      </c>
      <c r="B278" s="40" t="s">
        <v>655</v>
      </c>
      <c r="C278" s="40" t="s">
        <v>654</v>
      </c>
      <c r="D278" s="35" t="s">
        <v>30</v>
      </c>
      <c r="E278" s="35" t="s">
        <v>26</v>
      </c>
      <c r="F278" s="35" t="s">
        <v>27</v>
      </c>
      <c r="G278" s="37"/>
      <c r="H278" s="32">
        <v>336069.92439493997</v>
      </c>
      <c r="I278" s="33">
        <v>1.5432224494482765E-3</v>
      </c>
    </row>
    <row r="279" spans="1:9" s="4" customFormat="1">
      <c r="A279" s="53" t="s">
        <v>833</v>
      </c>
      <c r="B279" s="40" t="s">
        <v>657</v>
      </c>
      <c r="C279" s="40" t="s">
        <v>656</v>
      </c>
      <c r="D279" s="35" t="s">
        <v>30</v>
      </c>
      <c r="E279" s="35" t="s">
        <v>26</v>
      </c>
      <c r="F279" s="35" t="s">
        <v>27</v>
      </c>
      <c r="G279" s="37"/>
      <c r="H279" s="32">
        <v>4349.8779023699999</v>
      </c>
      <c r="I279" s="33">
        <v>1.9974501566547896E-5</v>
      </c>
    </row>
    <row r="280" spans="1:9" s="4" customFormat="1">
      <c r="A280" s="53" t="s">
        <v>806</v>
      </c>
      <c r="B280" s="40" t="s">
        <v>712</v>
      </c>
      <c r="C280" s="40" t="s">
        <v>711</v>
      </c>
      <c r="D280" s="35" t="s">
        <v>30</v>
      </c>
      <c r="E280" s="35" t="s">
        <v>26</v>
      </c>
      <c r="F280" s="35" t="s">
        <v>27</v>
      </c>
      <c r="G280" s="37"/>
      <c r="H280" s="32">
        <v>13.192128</v>
      </c>
      <c r="I280" s="33">
        <v>6.0577833979783873E-8</v>
      </c>
    </row>
    <row r="281" spans="1:9" s="4" customFormat="1">
      <c r="A281" s="53" t="s">
        <v>850</v>
      </c>
      <c r="B281" s="40" t="s">
        <v>716</v>
      </c>
      <c r="C281" s="40" t="s">
        <v>715</v>
      </c>
      <c r="D281" s="35" t="s">
        <v>30</v>
      </c>
      <c r="E281" s="35" t="s">
        <v>26</v>
      </c>
      <c r="F281" s="35" t="s">
        <v>27</v>
      </c>
      <c r="G281" s="37"/>
      <c r="H281" s="32">
        <v>43530.150740999998</v>
      </c>
      <c r="I281" s="33">
        <v>1.9988907359777465E-4</v>
      </c>
    </row>
    <row r="282" spans="1:9" s="4" customFormat="1">
      <c r="A282" s="53" t="s">
        <v>811</v>
      </c>
      <c r="B282" s="40" t="s">
        <v>724</v>
      </c>
      <c r="C282" s="40" t="s">
        <v>723</v>
      </c>
      <c r="D282" s="35" t="s">
        <v>30</v>
      </c>
      <c r="E282" s="35" t="s">
        <v>26</v>
      </c>
      <c r="F282" s="35" t="s">
        <v>27</v>
      </c>
      <c r="G282" s="37"/>
      <c r="H282" s="32">
        <v>13787.57</v>
      </c>
      <c r="I282" s="33">
        <v>6.3312084786067022E-5</v>
      </c>
    </row>
    <row r="283" spans="1:9" s="4" customFormat="1">
      <c r="A283" s="53" t="s">
        <v>835</v>
      </c>
      <c r="B283" s="40" t="s">
        <v>738</v>
      </c>
      <c r="C283" s="40" t="s">
        <v>737</v>
      </c>
      <c r="D283" s="35" t="s">
        <v>30</v>
      </c>
      <c r="E283" s="35" t="s">
        <v>26</v>
      </c>
      <c r="F283" s="35" t="s">
        <v>27</v>
      </c>
      <c r="G283" s="37"/>
      <c r="H283" s="32">
        <v>21494.808539999998</v>
      </c>
      <c r="I283" s="33">
        <v>9.8703480072613031E-5</v>
      </c>
    </row>
    <row r="284" spans="1:9" s="4" customFormat="1">
      <c r="A284" s="53" t="s">
        <v>840</v>
      </c>
      <c r="B284" s="40" t="s">
        <v>744</v>
      </c>
      <c r="C284" s="40" t="s">
        <v>743</v>
      </c>
      <c r="D284" s="35" t="s">
        <v>30</v>
      </c>
      <c r="E284" s="35" t="s">
        <v>26</v>
      </c>
      <c r="F284" s="35" t="s">
        <v>27</v>
      </c>
      <c r="G284" s="37"/>
      <c r="H284" s="32">
        <v>16882.824634680001</v>
      </c>
      <c r="I284" s="33">
        <v>7.7525396041446112E-5</v>
      </c>
    </row>
    <row r="285" spans="1:9" s="4" customFormat="1">
      <c r="A285" s="53" t="s">
        <v>836</v>
      </c>
      <c r="B285" s="40" t="s">
        <v>752</v>
      </c>
      <c r="C285" s="40" t="s">
        <v>751</v>
      </c>
      <c r="D285" s="35" t="s">
        <v>30</v>
      </c>
      <c r="E285" s="35" t="s">
        <v>26</v>
      </c>
      <c r="F285" s="35" t="s">
        <v>27</v>
      </c>
      <c r="G285" s="37"/>
      <c r="H285" s="32">
        <v>3184.9720586999997</v>
      </c>
      <c r="I285" s="33">
        <v>1.4625290825117755E-5</v>
      </c>
    </row>
    <row r="286" spans="1:9" s="4" customFormat="1">
      <c r="A286" s="53" t="s">
        <v>829</v>
      </c>
      <c r="B286" s="40" t="s">
        <v>756</v>
      </c>
      <c r="C286" s="40" t="s">
        <v>755</v>
      </c>
      <c r="D286" s="35" t="s">
        <v>30</v>
      </c>
      <c r="E286" s="35" t="s">
        <v>26</v>
      </c>
      <c r="F286" s="35" t="s">
        <v>27</v>
      </c>
      <c r="G286" s="37"/>
      <c r="H286" s="32">
        <v>20513.319458000002</v>
      </c>
      <c r="I286" s="33">
        <v>9.4196513291941548E-5</v>
      </c>
    </row>
    <row r="287" spans="1:9" s="4" customFormat="1">
      <c r="A287" s="53" t="s">
        <v>821</v>
      </c>
      <c r="B287" s="40" t="s">
        <v>766</v>
      </c>
      <c r="C287" s="40" t="s">
        <v>765</v>
      </c>
      <c r="D287" s="35" t="s">
        <v>30</v>
      </c>
      <c r="E287" s="35" t="s">
        <v>26</v>
      </c>
      <c r="F287" s="35" t="s">
        <v>27</v>
      </c>
      <c r="G287" s="37"/>
      <c r="H287" s="32">
        <v>59331324.230000027</v>
      </c>
      <c r="I287" s="33">
        <v>0.27244756183427493</v>
      </c>
    </row>
    <row r="288" spans="1:9" s="4" customFormat="1">
      <c r="A288" s="53" t="s">
        <v>821</v>
      </c>
      <c r="B288" s="40" t="s">
        <v>776</v>
      </c>
      <c r="C288" s="40" t="s">
        <v>775</v>
      </c>
      <c r="D288" s="35" t="s">
        <v>30</v>
      </c>
      <c r="E288" s="35" t="s">
        <v>26</v>
      </c>
      <c r="F288" s="35" t="s">
        <v>27</v>
      </c>
      <c r="G288" s="37"/>
      <c r="H288" s="32">
        <v>29291139.485004988</v>
      </c>
      <c r="I288" s="33">
        <v>0.13450398486137521</v>
      </c>
    </row>
    <row r="289" spans="1:9" s="4" customFormat="1">
      <c r="A289" s="53" t="s">
        <v>813</v>
      </c>
      <c r="B289" s="40" t="s">
        <v>780</v>
      </c>
      <c r="C289" s="40" t="s">
        <v>779</v>
      </c>
      <c r="D289" s="35" t="s">
        <v>30</v>
      </c>
      <c r="E289" s="35" t="s">
        <v>26</v>
      </c>
      <c r="F289" s="35" t="s">
        <v>27</v>
      </c>
      <c r="G289" s="37"/>
      <c r="H289" s="32">
        <v>22163.913</v>
      </c>
      <c r="I289" s="33">
        <v>1.0177598656231758E-4</v>
      </c>
    </row>
    <row r="290" spans="1:9" s="4" customFormat="1">
      <c r="A290" s="53" t="s">
        <v>807</v>
      </c>
      <c r="B290" s="40" t="s">
        <v>869</v>
      </c>
      <c r="C290" s="40" t="s">
        <v>868</v>
      </c>
      <c r="D290" s="35" t="s">
        <v>30</v>
      </c>
      <c r="E290" s="35" t="s">
        <v>26</v>
      </c>
      <c r="F290" s="35" t="s">
        <v>27</v>
      </c>
      <c r="G290" s="37"/>
      <c r="H290" s="32">
        <v>6378.2524799999992</v>
      </c>
      <c r="I290" s="33">
        <v>2.9288733388167905E-5</v>
      </c>
    </row>
    <row r="291" spans="1:9" s="4" customFormat="1">
      <c r="A291" s="53" t="s">
        <v>820</v>
      </c>
      <c r="B291" s="40" t="s">
        <v>859</v>
      </c>
      <c r="C291" s="40" t="s">
        <v>864</v>
      </c>
      <c r="D291" s="35" t="s">
        <v>30</v>
      </c>
      <c r="E291" s="35" t="s">
        <v>26</v>
      </c>
      <c r="F291" s="35" t="s">
        <v>27</v>
      </c>
      <c r="G291" s="37"/>
      <c r="H291" s="32">
        <v>16413.060000000001</v>
      </c>
      <c r="I291" s="33">
        <v>7.5368251716495738E-5</v>
      </c>
    </row>
    <row r="292" spans="1:9" s="4" customFormat="1">
      <c r="A292" s="53" t="s">
        <v>897</v>
      </c>
      <c r="B292" s="40" t="s">
        <v>885</v>
      </c>
      <c r="C292" s="40" t="s">
        <v>903</v>
      </c>
      <c r="D292" s="35" t="s">
        <v>30</v>
      </c>
      <c r="E292" s="35" t="s">
        <v>26</v>
      </c>
      <c r="F292" s="35" t="s">
        <v>27</v>
      </c>
      <c r="G292" s="37"/>
      <c r="H292" s="32">
        <v>130852.18125299999</v>
      </c>
      <c r="I292" s="33">
        <v>6.008690722100954E-4</v>
      </c>
    </row>
    <row r="293" spans="1:9" s="4" customFormat="1">
      <c r="A293" s="53" t="s">
        <v>896</v>
      </c>
      <c r="B293" s="40" t="s">
        <v>886</v>
      </c>
      <c r="C293" s="40" t="s">
        <v>906</v>
      </c>
      <c r="D293" s="35" t="s">
        <v>30</v>
      </c>
      <c r="E293" s="35" t="s">
        <v>26</v>
      </c>
      <c r="F293" s="35" t="s">
        <v>27</v>
      </c>
      <c r="G293" s="37"/>
      <c r="H293" s="32">
        <v>5997.7762649999995</v>
      </c>
      <c r="I293" s="33">
        <v>2.7541598658613543E-5</v>
      </c>
    </row>
    <row r="294" spans="1:9" s="4" customFormat="1">
      <c r="A294" s="53" t="s">
        <v>912</v>
      </c>
      <c r="B294" s="40" t="s">
        <v>910</v>
      </c>
      <c r="C294" s="40" t="s">
        <v>923</v>
      </c>
      <c r="D294" s="35" t="s">
        <v>30</v>
      </c>
      <c r="E294" s="35" t="s">
        <v>26</v>
      </c>
      <c r="F294" s="35" t="s">
        <v>27</v>
      </c>
      <c r="G294" s="37"/>
      <c r="H294" s="32">
        <v>4665.326712</v>
      </c>
      <c r="I294" s="33">
        <v>2.1423032510068654E-5</v>
      </c>
    </row>
    <row r="295" spans="1:9" s="4" customFormat="1">
      <c r="A295" s="53" t="s">
        <v>932</v>
      </c>
      <c r="B295" s="40" t="s">
        <v>455</v>
      </c>
      <c r="C295" s="40" t="s">
        <v>454</v>
      </c>
      <c r="D295" s="35" t="s">
        <v>30</v>
      </c>
      <c r="E295" s="35" t="s">
        <v>26</v>
      </c>
      <c r="F295" s="35" t="s">
        <v>27</v>
      </c>
      <c r="G295" s="37"/>
      <c r="H295" s="32">
        <v>67468.987032660007</v>
      </c>
      <c r="I295" s="33">
        <v>3.0981545170336955E-4</v>
      </c>
    </row>
    <row r="296" spans="1:9" s="4" customFormat="1">
      <c r="A296" s="53" t="s">
        <v>806</v>
      </c>
      <c r="B296" s="40" t="s">
        <v>457</v>
      </c>
      <c r="C296" s="40" t="s">
        <v>456</v>
      </c>
      <c r="D296" s="35" t="s">
        <v>30</v>
      </c>
      <c r="E296" s="35" t="s">
        <v>26</v>
      </c>
      <c r="F296" s="35" t="s">
        <v>27</v>
      </c>
      <c r="G296" s="37"/>
      <c r="H296" s="32">
        <v>5456.6238919999996</v>
      </c>
      <c r="I296" s="33">
        <v>2.5056644100155646E-5</v>
      </c>
    </row>
    <row r="297" spans="1:9" s="4" customFormat="1">
      <c r="A297" s="53" t="s">
        <v>814</v>
      </c>
      <c r="B297" s="40" t="s">
        <v>915</v>
      </c>
      <c r="C297" s="40" t="s">
        <v>926</v>
      </c>
      <c r="D297" s="35" t="s">
        <v>30</v>
      </c>
      <c r="E297" s="35" t="s">
        <v>26</v>
      </c>
      <c r="F297" s="35" t="s">
        <v>27</v>
      </c>
      <c r="G297" s="37"/>
      <c r="H297" s="32">
        <v>18884.18531832</v>
      </c>
      <c r="I297" s="33">
        <v>8.6715580917397179E-5</v>
      </c>
    </row>
    <row r="298" spans="1:9" s="4" customFormat="1">
      <c r="A298" s="53" t="s">
        <v>23</v>
      </c>
      <c r="B298" s="40" t="s">
        <v>916</v>
      </c>
      <c r="C298" s="40" t="s">
        <v>927</v>
      </c>
      <c r="D298" s="35" t="s">
        <v>30</v>
      </c>
      <c r="E298" s="35" t="s">
        <v>26</v>
      </c>
      <c r="F298" s="35" t="s">
        <v>27</v>
      </c>
      <c r="G298" s="37"/>
      <c r="H298" s="32">
        <v>4719051.6684739981</v>
      </c>
      <c r="I298" s="33">
        <v>2.1669735808721682E-2</v>
      </c>
    </row>
    <row r="299" spans="1:9" s="4" customFormat="1">
      <c r="A299" s="53" t="s">
        <v>835</v>
      </c>
      <c r="B299" s="40" t="s">
        <v>86</v>
      </c>
      <c r="C299" s="40" t="s">
        <v>85</v>
      </c>
      <c r="D299" s="35" t="s">
        <v>30</v>
      </c>
      <c r="E299" s="35" t="s">
        <v>28</v>
      </c>
      <c r="F299" s="35" t="s">
        <v>27</v>
      </c>
      <c r="G299" s="37"/>
      <c r="H299" s="36">
        <v>0</v>
      </c>
      <c r="I299" s="33">
        <v>0</v>
      </c>
    </row>
    <row r="300" spans="1:9" s="4" customFormat="1">
      <c r="A300" s="53" t="s">
        <v>808</v>
      </c>
      <c r="B300" s="40" t="s">
        <v>92</v>
      </c>
      <c r="C300" s="40" t="s">
        <v>91</v>
      </c>
      <c r="D300" s="35" t="s">
        <v>30</v>
      </c>
      <c r="E300" s="35" t="s">
        <v>28</v>
      </c>
      <c r="F300" s="35" t="s">
        <v>27</v>
      </c>
      <c r="G300" s="37"/>
      <c r="H300" s="36">
        <v>100230.40415332001</v>
      </c>
      <c r="I300" s="33">
        <v>4.602548415635794E-4</v>
      </c>
    </row>
    <row r="301" spans="1:9" s="4" customFormat="1">
      <c r="A301" s="53" t="s">
        <v>824</v>
      </c>
      <c r="B301" s="40" t="s">
        <v>103</v>
      </c>
      <c r="C301" s="40" t="s">
        <v>102</v>
      </c>
      <c r="D301" s="35" t="s">
        <v>30</v>
      </c>
      <c r="E301" s="35" t="s">
        <v>28</v>
      </c>
      <c r="F301" s="35" t="s">
        <v>27</v>
      </c>
      <c r="G301" s="37"/>
      <c r="H301" s="36">
        <v>29305.064000000002</v>
      </c>
      <c r="I301" s="33">
        <v>1.3456792579324135E-4</v>
      </c>
    </row>
    <row r="302" spans="1:9" s="4" customFormat="1">
      <c r="A302" s="53" t="s">
        <v>814</v>
      </c>
      <c r="B302" s="40" t="s">
        <v>124</v>
      </c>
      <c r="C302" s="40" t="s">
        <v>123</v>
      </c>
      <c r="D302" s="35" t="s">
        <v>30</v>
      </c>
      <c r="E302" s="35" t="s">
        <v>28</v>
      </c>
      <c r="F302" s="35" t="s">
        <v>27</v>
      </c>
      <c r="G302" s="37"/>
      <c r="H302" s="36">
        <v>92222.26920000001</v>
      </c>
      <c r="I302" s="33">
        <v>4.2348173947649205E-4</v>
      </c>
    </row>
    <row r="303" spans="1:9" s="4" customFormat="1">
      <c r="A303" s="53" t="s">
        <v>23</v>
      </c>
      <c r="B303" s="40" t="s">
        <v>42</v>
      </c>
      <c r="C303" s="40" t="s">
        <v>69</v>
      </c>
      <c r="D303" s="35" t="s">
        <v>30</v>
      </c>
      <c r="E303" s="35" t="s">
        <v>28</v>
      </c>
      <c r="F303" s="35" t="s">
        <v>27</v>
      </c>
      <c r="G303" s="37"/>
      <c r="H303" s="36">
        <v>1430161.4080989002</v>
      </c>
      <c r="I303" s="33">
        <v>6.567255892613315E-3</v>
      </c>
    </row>
    <row r="304" spans="1:9" s="4" customFormat="1">
      <c r="A304" s="53" t="s">
        <v>23</v>
      </c>
      <c r="B304" s="40" t="s">
        <v>24</v>
      </c>
      <c r="C304" s="40" t="s">
        <v>25</v>
      </c>
      <c r="D304" s="35" t="s">
        <v>30</v>
      </c>
      <c r="E304" s="35" t="s">
        <v>28</v>
      </c>
      <c r="F304" s="35" t="s">
        <v>27</v>
      </c>
      <c r="G304" s="37"/>
      <c r="H304" s="36">
        <v>559784.78651856026</v>
      </c>
      <c r="I304" s="33">
        <v>2.5705140112444406E-3</v>
      </c>
    </row>
    <row r="305" spans="1:9" s="4" customFormat="1">
      <c r="A305" s="53" t="s">
        <v>23</v>
      </c>
      <c r="B305" s="40" t="s">
        <v>44</v>
      </c>
      <c r="C305" s="40" t="s">
        <v>71</v>
      </c>
      <c r="D305" s="35" t="s">
        <v>30</v>
      </c>
      <c r="E305" s="35" t="s">
        <v>28</v>
      </c>
      <c r="F305" s="35" t="s">
        <v>27</v>
      </c>
      <c r="G305" s="37"/>
      <c r="H305" s="36">
        <v>24123.014586879999</v>
      </c>
      <c r="I305" s="33">
        <v>1.107721190042972E-4</v>
      </c>
    </row>
    <row r="306" spans="1:9" s="4" customFormat="1">
      <c r="A306" s="53" t="s">
        <v>23</v>
      </c>
      <c r="B306" s="40" t="s">
        <v>46</v>
      </c>
      <c r="C306" s="40" t="s">
        <v>73</v>
      </c>
      <c r="D306" s="35" t="s">
        <v>30</v>
      </c>
      <c r="E306" s="35" t="s">
        <v>28</v>
      </c>
      <c r="F306" s="35" t="s">
        <v>27</v>
      </c>
      <c r="G306" s="37"/>
      <c r="H306" s="36">
        <v>100213.80078480001</v>
      </c>
      <c r="I306" s="33">
        <v>4.6017859942116618E-4</v>
      </c>
    </row>
    <row r="307" spans="1:9" s="4" customFormat="1">
      <c r="A307" s="53" t="s">
        <v>806</v>
      </c>
      <c r="B307" s="40" t="s">
        <v>132</v>
      </c>
      <c r="C307" s="40" t="s">
        <v>131</v>
      </c>
      <c r="D307" s="35" t="s">
        <v>30</v>
      </c>
      <c r="E307" s="35" t="s">
        <v>28</v>
      </c>
      <c r="F307" s="35" t="s">
        <v>27</v>
      </c>
      <c r="G307" s="37"/>
      <c r="H307" s="36">
        <v>7126.24</v>
      </c>
      <c r="I307" s="33">
        <v>3.2723468391156832E-5</v>
      </c>
    </row>
    <row r="308" spans="1:9" s="4" customFormat="1">
      <c r="A308" s="53" t="s">
        <v>831</v>
      </c>
      <c r="B308" s="40" t="s">
        <v>134</v>
      </c>
      <c r="C308" s="40" t="s">
        <v>133</v>
      </c>
      <c r="D308" s="35" t="s">
        <v>30</v>
      </c>
      <c r="E308" s="35" t="s">
        <v>28</v>
      </c>
      <c r="F308" s="35" t="s">
        <v>27</v>
      </c>
      <c r="G308" s="37"/>
      <c r="H308" s="36">
        <v>200033.35598036999</v>
      </c>
      <c r="I308" s="33">
        <v>9.1854683558239127E-4</v>
      </c>
    </row>
    <row r="309" spans="1:9" s="4" customFormat="1">
      <c r="A309" s="53" t="s">
        <v>831</v>
      </c>
      <c r="B309" s="40" t="s">
        <v>136</v>
      </c>
      <c r="C309" s="40" t="s">
        <v>135</v>
      </c>
      <c r="D309" s="35" t="s">
        <v>30</v>
      </c>
      <c r="E309" s="35" t="s">
        <v>28</v>
      </c>
      <c r="F309" s="35" t="s">
        <v>27</v>
      </c>
      <c r="G309" s="37"/>
      <c r="H309" s="36">
        <v>0</v>
      </c>
      <c r="I309" s="33">
        <v>0</v>
      </c>
    </row>
    <row r="310" spans="1:9" s="4" customFormat="1">
      <c r="A310" s="53" t="s">
        <v>832</v>
      </c>
      <c r="B310" s="40" t="s">
        <v>138</v>
      </c>
      <c r="C310" s="40" t="s">
        <v>137</v>
      </c>
      <c r="D310" s="35" t="s">
        <v>30</v>
      </c>
      <c r="E310" s="35" t="s">
        <v>28</v>
      </c>
      <c r="F310" s="35" t="s">
        <v>27</v>
      </c>
      <c r="G310" s="37"/>
      <c r="H310" s="36">
        <v>19770.712630499998</v>
      </c>
      <c r="I310" s="33">
        <v>9.0786486258505447E-5</v>
      </c>
    </row>
    <row r="311" spans="1:9" s="4" customFormat="1">
      <c r="A311" s="53" t="s">
        <v>23</v>
      </c>
      <c r="B311" s="40" t="s">
        <v>898</v>
      </c>
      <c r="C311" s="40" t="s">
        <v>139</v>
      </c>
      <c r="D311" s="35" t="s">
        <v>30</v>
      </c>
      <c r="E311" s="35" t="s">
        <v>28</v>
      </c>
      <c r="F311" s="35" t="s">
        <v>27</v>
      </c>
      <c r="G311" s="37"/>
      <c r="H311" s="36">
        <v>17015.200914999998</v>
      </c>
      <c r="I311" s="33">
        <v>7.8133263728303456E-5</v>
      </c>
    </row>
    <row r="312" spans="1:9" s="4" customFormat="1">
      <c r="A312" s="53" t="s">
        <v>853</v>
      </c>
      <c r="B312" s="40" t="s">
        <v>147</v>
      </c>
      <c r="C312" s="40" t="s">
        <v>146</v>
      </c>
      <c r="D312" s="35" t="s">
        <v>30</v>
      </c>
      <c r="E312" s="35" t="s">
        <v>28</v>
      </c>
      <c r="F312" s="35" t="s">
        <v>27</v>
      </c>
      <c r="G312" s="37"/>
      <c r="H312" s="36">
        <v>37007.11</v>
      </c>
      <c r="I312" s="33">
        <v>1.699354771005557E-4</v>
      </c>
    </row>
    <row r="313" spans="1:9" s="4" customFormat="1">
      <c r="A313" s="53" t="s">
        <v>853</v>
      </c>
      <c r="B313" s="40" t="s">
        <v>155</v>
      </c>
      <c r="C313" s="40" t="s">
        <v>154</v>
      </c>
      <c r="D313" s="35" t="s">
        <v>30</v>
      </c>
      <c r="E313" s="35" t="s">
        <v>28</v>
      </c>
      <c r="F313" s="35" t="s">
        <v>27</v>
      </c>
      <c r="G313" s="37"/>
      <c r="H313" s="36">
        <v>417532.81</v>
      </c>
      <c r="I313" s="33">
        <v>1.9172974402077241E-3</v>
      </c>
    </row>
    <row r="314" spans="1:9" s="4" customFormat="1">
      <c r="A314" s="53" t="s">
        <v>853</v>
      </c>
      <c r="B314" s="40" t="s">
        <v>157</v>
      </c>
      <c r="C314" s="40" t="s">
        <v>156</v>
      </c>
      <c r="D314" s="35" t="s">
        <v>30</v>
      </c>
      <c r="E314" s="35" t="s">
        <v>28</v>
      </c>
      <c r="F314" s="35" t="s">
        <v>27</v>
      </c>
      <c r="G314" s="37"/>
      <c r="H314" s="36">
        <v>110561.8228242</v>
      </c>
      <c r="I314" s="33">
        <v>5.0769638890303876E-4</v>
      </c>
    </row>
    <row r="315" spans="1:9" s="4" customFormat="1">
      <c r="A315" s="53" t="s">
        <v>810</v>
      </c>
      <c r="B315" s="40" t="s">
        <v>306</v>
      </c>
      <c r="C315" s="40" t="s">
        <v>305</v>
      </c>
      <c r="D315" s="35" t="s">
        <v>30</v>
      </c>
      <c r="E315" s="35" t="s">
        <v>28</v>
      </c>
      <c r="F315" s="35" t="s">
        <v>27</v>
      </c>
      <c r="G315" s="37"/>
      <c r="H315" s="36">
        <v>4949.4255271200009</v>
      </c>
      <c r="I315" s="33">
        <v>2.2727605271657438E-5</v>
      </c>
    </row>
    <row r="316" spans="1:9" s="4" customFormat="1">
      <c r="A316" s="53" t="s">
        <v>810</v>
      </c>
      <c r="B316" s="40" t="s">
        <v>308</v>
      </c>
      <c r="C316" s="40" t="s">
        <v>307</v>
      </c>
      <c r="D316" s="35" t="s">
        <v>30</v>
      </c>
      <c r="E316" s="35" t="s">
        <v>28</v>
      </c>
      <c r="F316" s="35" t="s">
        <v>27</v>
      </c>
      <c r="G316" s="37"/>
      <c r="H316" s="36">
        <v>1203.15417837</v>
      </c>
      <c r="I316" s="33">
        <v>5.5248458830433669E-6</v>
      </c>
    </row>
    <row r="317" spans="1:9" s="4" customFormat="1">
      <c r="A317" s="53" t="s">
        <v>834</v>
      </c>
      <c r="B317" s="40" t="s">
        <v>317</v>
      </c>
      <c r="C317" s="40" t="s">
        <v>315</v>
      </c>
      <c r="D317" s="35" t="s">
        <v>30</v>
      </c>
      <c r="E317" s="35" t="s">
        <v>28</v>
      </c>
      <c r="F317" s="35" t="s">
        <v>27</v>
      </c>
      <c r="G317" s="37"/>
      <c r="H317" s="36">
        <v>38114.690239999996</v>
      </c>
      <c r="I317" s="33">
        <v>1.7502145048544165E-4</v>
      </c>
    </row>
    <row r="318" spans="1:9" s="4" customFormat="1">
      <c r="A318" s="53" t="s">
        <v>840</v>
      </c>
      <c r="B318" s="40" t="s">
        <v>319</v>
      </c>
      <c r="C318" s="40" t="s">
        <v>318</v>
      </c>
      <c r="D318" s="35" t="s">
        <v>30</v>
      </c>
      <c r="E318" s="35" t="s">
        <v>28</v>
      </c>
      <c r="F318" s="35" t="s">
        <v>27</v>
      </c>
      <c r="G318" s="37"/>
      <c r="H318" s="36">
        <v>30642.268084120002</v>
      </c>
      <c r="I318" s="33">
        <v>1.4070832459811271E-4</v>
      </c>
    </row>
    <row r="319" spans="1:9" s="4" customFormat="1">
      <c r="A319" s="53" t="s">
        <v>840</v>
      </c>
      <c r="B319" s="40" t="s">
        <v>328</v>
      </c>
      <c r="C319" s="40" t="s">
        <v>327</v>
      </c>
      <c r="D319" s="35" t="s">
        <v>30</v>
      </c>
      <c r="E319" s="35" t="s">
        <v>28</v>
      </c>
      <c r="F319" s="35" t="s">
        <v>27</v>
      </c>
      <c r="G319" s="37"/>
      <c r="H319" s="36">
        <v>11697.19569825</v>
      </c>
      <c r="I319" s="33">
        <v>5.3713152194826382E-5</v>
      </c>
    </row>
    <row r="320" spans="1:9" s="4" customFormat="1">
      <c r="A320" s="53" t="s">
        <v>853</v>
      </c>
      <c r="B320" s="40" t="s">
        <v>342</v>
      </c>
      <c r="C320" s="40" t="s">
        <v>341</v>
      </c>
      <c r="D320" s="35" t="s">
        <v>30</v>
      </c>
      <c r="E320" s="35" t="s">
        <v>28</v>
      </c>
      <c r="F320" s="35" t="s">
        <v>27</v>
      </c>
      <c r="G320" s="37"/>
      <c r="H320" s="36">
        <v>23951.06</v>
      </c>
      <c r="I320" s="33">
        <v>1.0998250898716586E-4</v>
      </c>
    </row>
    <row r="321" spans="1:9" s="4" customFormat="1">
      <c r="A321" s="53" t="s">
        <v>23</v>
      </c>
      <c r="B321" s="40" t="s">
        <v>348</v>
      </c>
      <c r="C321" s="40" t="s">
        <v>347</v>
      </c>
      <c r="D321" s="35" t="s">
        <v>30</v>
      </c>
      <c r="E321" s="35" t="s">
        <v>28</v>
      </c>
      <c r="F321" s="35" t="s">
        <v>27</v>
      </c>
      <c r="G321" s="37"/>
      <c r="H321" s="36">
        <v>2485.9394560000001</v>
      </c>
      <c r="I321" s="33">
        <v>1.1415355251962552E-5</v>
      </c>
    </row>
    <row r="322" spans="1:9" s="4" customFormat="1">
      <c r="A322" s="53" t="s">
        <v>23</v>
      </c>
      <c r="B322" s="40" t="s">
        <v>350</v>
      </c>
      <c r="C322" s="40" t="s">
        <v>349</v>
      </c>
      <c r="D322" s="35" t="s">
        <v>30</v>
      </c>
      <c r="E322" s="35" t="s">
        <v>28</v>
      </c>
      <c r="F322" s="35" t="s">
        <v>27</v>
      </c>
      <c r="G322" s="37"/>
      <c r="H322" s="36">
        <v>1797.2268489999997</v>
      </c>
      <c r="I322" s="33">
        <v>8.2528087722262908E-6</v>
      </c>
    </row>
    <row r="323" spans="1:9" s="4" customFormat="1">
      <c r="A323" s="53" t="s">
        <v>23</v>
      </c>
      <c r="B323" s="40" t="s">
        <v>352</v>
      </c>
      <c r="C323" s="40" t="s">
        <v>351</v>
      </c>
      <c r="D323" s="35" t="s">
        <v>30</v>
      </c>
      <c r="E323" s="35" t="s">
        <v>28</v>
      </c>
      <c r="F323" s="35" t="s">
        <v>27</v>
      </c>
      <c r="G323" s="37"/>
      <c r="H323" s="36">
        <v>7968.1716539999998</v>
      </c>
      <c r="I323" s="33">
        <v>3.6589591882252193E-5</v>
      </c>
    </row>
    <row r="324" spans="1:9" s="4" customFormat="1">
      <c r="A324" s="53" t="s">
        <v>826</v>
      </c>
      <c r="B324" s="40" t="s">
        <v>354</v>
      </c>
      <c r="C324" s="40" t="s">
        <v>353</v>
      </c>
      <c r="D324" s="35" t="s">
        <v>30</v>
      </c>
      <c r="E324" s="35" t="s">
        <v>28</v>
      </c>
      <c r="F324" s="35" t="s">
        <v>27</v>
      </c>
      <c r="G324" s="37"/>
      <c r="H324" s="36">
        <v>11178.732499999998</v>
      </c>
      <c r="I324" s="33">
        <v>5.1332385608251692E-5</v>
      </c>
    </row>
    <row r="325" spans="1:9" s="4" customFormat="1">
      <c r="A325" s="53" t="s">
        <v>803</v>
      </c>
      <c r="B325" s="40" t="s">
        <v>366</v>
      </c>
      <c r="C325" s="40" t="s">
        <v>365</v>
      </c>
      <c r="D325" s="35" t="s">
        <v>30</v>
      </c>
      <c r="E325" s="35" t="s">
        <v>28</v>
      </c>
      <c r="F325" s="35" t="s">
        <v>27</v>
      </c>
      <c r="G325" s="37"/>
      <c r="H325" s="36">
        <v>115636.17702</v>
      </c>
      <c r="I325" s="33">
        <v>5.3099766266476937E-4</v>
      </c>
    </row>
    <row r="326" spans="1:9" s="4" customFormat="1">
      <c r="A326" s="53" t="s">
        <v>843</v>
      </c>
      <c r="B326" s="40" t="s">
        <v>368</v>
      </c>
      <c r="C326" s="40" t="s">
        <v>367</v>
      </c>
      <c r="D326" s="35" t="s">
        <v>30</v>
      </c>
      <c r="E326" s="35" t="s">
        <v>28</v>
      </c>
      <c r="F326" s="35" t="s">
        <v>27</v>
      </c>
      <c r="G326" s="37"/>
      <c r="H326" s="36">
        <v>6723.8193789999996</v>
      </c>
      <c r="I326" s="33">
        <v>3.0875565644232339E-5</v>
      </c>
    </row>
    <row r="327" spans="1:9" s="4" customFormat="1">
      <c r="A327" s="53" t="s">
        <v>819</v>
      </c>
      <c r="B327" s="40" t="s">
        <v>370</v>
      </c>
      <c r="C327" s="40" t="s">
        <v>369</v>
      </c>
      <c r="D327" s="35" t="s">
        <v>30</v>
      </c>
      <c r="E327" s="35" t="s">
        <v>28</v>
      </c>
      <c r="F327" s="35" t="s">
        <v>27</v>
      </c>
      <c r="G327" s="37"/>
      <c r="H327" s="36">
        <v>116.20385213</v>
      </c>
      <c r="I327" s="33">
        <v>5.336044087915532E-7</v>
      </c>
    </row>
    <row r="328" spans="1:9" s="4" customFormat="1">
      <c r="A328" s="53" t="s">
        <v>23</v>
      </c>
      <c r="B328" s="40" t="s">
        <v>372</v>
      </c>
      <c r="C328" s="40" t="s">
        <v>371</v>
      </c>
      <c r="D328" s="35" t="s">
        <v>30</v>
      </c>
      <c r="E328" s="35" t="s">
        <v>28</v>
      </c>
      <c r="F328" s="35" t="s">
        <v>27</v>
      </c>
      <c r="G328" s="37"/>
      <c r="H328" s="36">
        <v>193489.40892998999</v>
      </c>
      <c r="I328" s="33">
        <v>8.8849723797460468E-4</v>
      </c>
    </row>
    <row r="329" spans="1:9" s="4" customFormat="1">
      <c r="A329" s="53" t="s">
        <v>23</v>
      </c>
      <c r="B329" s="40" t="s">
        <v>433</v>
      </c>
      <c r="C329" s="40" t="s">
        <v>432</v>
      </c>
      <c r="D329" s="35" t="s">
        <v>30</v>
      </c>
      <c r="E329" s="35" t="s">
        <v>28</v>
      </c>
      <c r="F329" s="35" t="s">
        <v>27</v>
      </c>
      <c r="G329" s="37"/>
      <c r="H329" s="36">
        <v>9780.9185391299998</v>
      </c>
      <c r="I329" s="33">
        <v>4.491366816886611E-5</v>
      </c>
    </row>
    <row r="330" spans="1:9" s="4" customFormat="1">
      <c r="A330" s="53" t="s">
        <v>799</v>
      </c>
      <c r="B330" s="40" t="s">
        <v>435</v>
      </c>
      <c r="C330" s="40" t="s">
        <v>434</v>
      </c>
      <c r="D330" s="35" t="s">
        <v>30</v>
      </c>
      <c r="E330" s="35" t="s">
        <v>28</v>
      </c>
      <c r="F330" s="35" t="s">
        <v>27</v>
      </c>
      <c r="G330" s="37"/>
      <c r="H330" s="36">
        <v>174145.05600000001</v>
      </c>
      <c r="I330" s="33">
        <v>7.996685819579803E-4</v>
      </c>
    </row>
    <row r="331" spans="1:9" s="4" customFormat="1">
      <c r="A331" s="53" t="s">
        <v>851</v>
      </c>
      <c r="B331" s="40" t="s">
        <v>447</v>
      </c>
      <c r="C331" s="40" t="s">
        <v>446</v>
      </c>
      <c r="D331" s="35" t="s">
        <v>30</v>
      </c>
      <c r="E331" s="35" t="s">
        <v>28</v>
      </c>
      <c r="F331" s="35" t="s">
        <v>27</v>
      </c>
      <c r="G331" s="37"/>
      <c r="H331" s="36">
        <v>306910.50988999999</v>
      </c>
      <c r="I331" s="33">
        <v>1.4093233415236144E-3</v>
      </c>
    </row>
    <row r="332" spans="1:9" s="4" customFormat="1">
      <c r="A332" s="53" t="s">
        <v>833</v>
      </c>
      <c r="B332" s="40" t="s">
        <v>459</v>
      </c>
      <c r="C332" s="40" t="s">
        <v>458</v>
      </c>
      <c r="D332" s="35" t="s">
        <v>30</v>
      </c>
      <c r="E332" s="35" t="s">
        <v>28</v>
      </c>
      <c r="F332" s="35" t="s">
        <v>27</v>
      </c>
      <c r="G332" s="37"/>
      <c r="H332" s="36">
        <v>30500.507574739993</v>
      </c>
      <c r="I332" s="33">
        <v>1.400573648286114E-4</v>
      </c>
    </row>
    <row r="333" spans="1:9" s="4" customFormat="1">
      <c r="A333" s="53" t="s">
        <v>23</v>
      </c>
      <c r="B333" s="40" t="s">
        <v>467</v>
      </c>
      <c r="C333" s="40" t="s">
        <v>466</v>
      </c>
      <c r="D333" s="35" t="s">
        <v>30</v>
      </c>
      <c r="E333" s="35" t="s">
        <v>28</v>
      </c>
      <c r="F333" s="35" t="s">
        <v>27</v>
      </c>
      <c r="G333" s="37"/>
      <c r="H333" s="36">
        <v>33472.907492750004</v>
      </c>
      <c r="I333" s="33">
        <v>1.5370653111586497E-4</v>
      </c>
    </row>
    <row r="334" spans="1:9" s="4" customFormat="1">
      <c r="A334" s="53" t="s">
        <v>806</v>
      </c>
      <c r="B334" s="40" t="s">
        <v>483</v>
      </c>
      <c r="C334" s="40" t="s">
        <v>482</v>
      </c>
      <c r="D334" s="35" t="s">
        <v>30</v>
      </c>
      <c r="E334" s="35" t="s">
        <v>28</v>
      </c>
      <c r="F334" s="35" t="s">
        <v>27</v>
      </c>
      <c r="G334" s="37"/>
      <c r="H334" s="36">
        <v>172860.9</v>
      </c>
      <c r="I334" s="33">
        <v>7.9377177827534887E-4</v>
      </c>
    </row>
    <row r="335" spans="1:9" s="4" customFormat="1">
      <c r="A335" s="53" t="s">
        <v>23</v>
      </c>
      <c r="B335" s="40" t="s">
        <v>503</v>
      </c>
      <c r="C335" s="40" t="s">
        <v>502</v>
      </c>
      <c r="D335" s="35" t="s">
        <v>30</v>
      </c>
      <c r="E335" s="35" t="s">
        <v>28</v>
      </c>
      <c r="F335" s="35" t="s">
        <v>27</v>
      </c>
      <c r="G335" s="37"/>
      <c r="H335" s="36">
        <v>0</v>
      </c>
      <c r="I335" s="33">
        <v>0</v>
      </c>
    </row>
    <row r="336" spans="1:9" s="4" customFormat="1">
      <c r="A336" s="53" t="s">
        <v>819</v>
      </c>
      <c r="B336" s="40" t="s">
        <v>521</v>
      </c>
      <c r="C336" s="40" t="s">
        <v>520</v>
      </c>
      <c r="D336" s="35" t="s">
        <v>30</v>
      </c>
      <c r="E336" s="35" t="s">
        <v>28</v>
      </c>
      <c r="F336" s="35" t="s">
        <v>27</v>
      </c>
      <c r="G336" s="37"/>
      <c r="H336" s="36">
        <v>1003.4781280199999</v>
      </c>
      <c r="I336" s="33">
        <v>4.6079397835997243E-6</v>
      </c>
    </row>
    <row r="337" spans="1:9" s="4" customFormat="1">
      <c r="A337" s="53" t="s">
        <v>802</v>
      </c>
      <c r="B337" s="40" t="s">
        <v>523</v>
      </c>
      <c r="C337" s="40" t="s">
        <v>522</v>
      </c>
      <c r="D337" s="35" t="s">
        <v>30</v>
      </c>
      <c r="E337" s="35" t="s">
        <v>28</v>
      </c>
      <c r="F337" s="35" t="s">
        <v>27</v>
      </c>
      <c r="G337" s="37"/>
      <c r="H337" s="36">
        <v>10242.518690429999</v>
      </c>
      <c r="I337" s="33">
        <v>4.7033321444705646E-5</v>
      </c>
    </row>
    <row r="338" spans="1:9" s="4" customFormat="1">
      <c r="A338" s="53" t="s">
        <v>828</v>
      </c>
      <c r="B338" s="40" t="s">
        <v>535</v>
      </c>
      <c r="C338" s="40" t="s">
        <v>534</v>
      </c>
      <c r="D338" s="35" t="s">
        <v>30</v>
      </c>
      <c r="E338" s="35" t="s">
        <v>28</v>
      </c>
      <c r="F338" s="35" t="s">
        <v>27</v>
      </c>
      <c r="G338" s="37"/>
      <c r="H338" s="36">
        <v>54130.018808499997</v>
      </c>
      <c r="I338" s="33">
        <v>2.4856333206468975E-4</v>
      </c>
    </row>
    <row r="339" spans="1:9" s="4" customFormat="1">
      <c r="A339" s="53" t="s">
        <v>829</v>
      </c>
      <c r="B339" s="40" t="s">
        <v>537</v>
      </c>
      <c r="C339" s="40" t="s">
        <v>536</v>
      </c>
      <c r="D339" s="35" t="s">
        <v>30</v>
      </c>
      <c r="E339" s="35" t="s">
        <v>28</v>
      </c>
      <c r="F339" s="35" t="s">
        <v>27</v>
      </c>
      <c r="G339" s="37"/>
      <c r="H339" s="36">
        <v>0</v>
      </c>
      <c r="I339" s="33">
        <v>0</v>
      </c>
    </row>
    <row r="340" spans="1:9" s="4" customFormat="1">
      <c r="A340" s="53" t="s">
        <v>828</v>
      </c>
      <c r="B340" s="40" t="s">
        <v>561</v>
      </c>
      <c r="C340" s="40" t="s">
        <v>560</v>
      </c>
      <c r="D340" s="35" t="s">
        <v>30</v>
      </c>
      <c r="E340" s="35" t="s">
        <v>28</v>
      </c>
      <c r="F340" s="35" t="s">
        <v>27</v>
      </c>
      <c r="G340" s="37"/>
      <c r="H340" s="36">
        <v>5352.75676914</v>
      </c>
      <c r="I340" s="33">
        <v>2.4579689561466293E-5</v>
      </c>
    </row>
    <row r="341" spans="1:9" s="4" customFormat="1">
      <c r="A341" s="53" t="s">
        <v>806</v>
      </c>
      <c r="B341" s="40" t="s">
        <v>569</v>
      </c>
      <c r="C341" s="40" t="s">
        <v>568</v>
      </c>
      <c r="D341" s="35" t="s">
        <v>30</v>
      </c>
      <c r="E341" s="35" t="s">
        <v>28</v>
      </c>
      <c r="F341" s="35" t="s">
        <v>27</v>
      </c>
      <c r="G341" s="37"/>
      <c r="H341" s="36">
        <v>13154.69</v>
      </c>
      <c r="I341" s="33">
        <v>6.0405919869449656E-5</v>
      </c>
    </row>
    <row r="342" spans="1:9" s="4" customFormat="1">
      <c r="A342" s="53" t="s">
        <v>832</v>
      </c>
      <c r="B342" s="40" t="s">
        <v>573</v>
      </c>
      <c r="C342" s="40" t="s">
        <v>572</v>
      </c>
      <c r="D342" s="35" t="s">
        <v>30</v>
      </c>
      <c r="E342" s="35" t="s">
        <v>28</v>
      </c>
      <c r="F342" s="35" t="s">
        <v>27</v>
      </c>
      <c r="G342" s="37"/>
      <c r="H342" s="36">
        <v>4492.0331624999999</v>
      </c>
      <c r="I342" s="33">
        <v>2.0627274018991363E-5</v>
      </c>
    </row>
    <row r="343" spans="1:9" s="4" customFormat="1">
      <c r="A343" s="53" t="s">
        <v>114</v>
      </c>
      <c r="B343" s="40" t="s">
        <v>575</v>
      </c>
      <c r="C343" s="40" t="s">
        <v>574</v>
      </c>
      <c r="D343" s="35" t="s">
        <v>30</v>
      </c>
      <c r="E343" s="35" t="s">
        <v>28</v>
      </c>
      <c r="F343" s="35" t="s">
        <v>27</v>
      </c>
      <c r="G343" s="37"/>
      <c r="H343" s="36">
        <v>30137.188040959998</v>
      </c>
      <c r="I343" s="33">
        <v>1.3838901303586524E-4</v>
      </c>
    </row>
    <row r="344" spans="1:9" s="4" customFormat="1">
      <c r="A344" s="53" t="s">
        <v>842</v>
      </c>
      <c r="B344" s="40" t="s">
        <v>583</v>
      </c>
      <c r="C344" s="40" t="s">
        <v>582</v>
      </c>
      <c r="D344" s="35" t="s">
        <v>30</v>
      </c>
      <c r="E344" s="35" t="s">
        <v>28</v>
      </c>
      <c r="F344" s="35" t="s">
        <v>27</v>
      </c>
      <c r="G344" s="37"/>
      <c r="H344" s="36">
        <v>35249.379672000003</v>
      </c>
      <c r="I344" s="33">
        <v>1.6186403510190202E-4</v>
      </c>
    </row>
    <row r="345" spans="1:9" s="4" customFormat="1">
      <c r="A345" s="53" t="s">
        <v>840</v>
      </c>
      <c r="B345" s="40" t="s">
        <v>597</v>
      </c>
      <c r="C345" s="40" t="s">
        <v>596</v>
      </c>
      <c r="D345" s="35" t="s">
        <v>30</v>
      </c>
      <c r="E345" s="35" t="s">
        <v>28</v>
      </c>
      <c r="F345" s="35" t="s">
        <v>27</v>
      </c>
      <c r="G345" s="37"/>
      <c r="H345" s="36">
        <v>3081.2845255500001</v>
      </c>
      <c r="I345" s="33">
        <v>1.4149160956689098E-5</v>
      </c>
    </row>
    <row r="346" spans="1:9" s="4" customFormat="1">
      <c r="A346" s="53" t="s">
        <v>831</v>
      </c>
      <c r="B346" s="40" t="s">
        <v>624</v>
      </c>
      <c r="C346" s="40" t="s">
        <v>623</v>
      </c>
      <c r="D346" s="35" t="s">
        <v>30</v>
      </c>
      <c r="E346" s="35" t="s">
        <v>28</v>
      </c>
      <c r="F346" s="35" t="s">
        <v>27</v>
      </c>
      <c r="G346" s="37"/>
      <c r="H346" s="36">
        <v>134094.85162500001</v>
      </c>
      <c r="I346" s="33">
        <v>6.1575931186257462E-4</v>
      </c>
    </row>
    <row r="347" spans="1:9" s="4" customFormat="1">
      <c r="A347" s="53" t="s">
        <v>811</v>
      </c>
      <c r="B347" s="40" t="s">
        <v>626</v>
      </c>
      <c r="C347" s="40" t="s">
        <v>625</v>
      </c>
      <c r="D347" s="35" t="s">
        <v>30</v>
      </c>
      <c r="E347" s="35" t="s">
        <v>28</v>
      </c>
      <c r="F347" s="35" t="s">
        <v>27</v>
      </c>
      <c r="G347" s="37"/>
      <c r="H347" s="36">
        <v>40369.189588000001</v>
      </c>
      <c r="I347" s="33">
        <v>1.8537404009120318E-4</v>
      </c>
    </row>
    <row r="348" spans="1:9" s="4" customFormat="1">
      <c r="A348" s="53" t="s">
        <v>800</v>
      </c>
      <c r="B348" s="40" t="s">
        <v>630</v>
      </c>
      <c r="C348" s="40" t="s">
        <v>629</v>
      </c>
      <c r="D348" s="35" t="s">
        <v>30</v>
      </c>
      <c r="E348" s="35" t="s">
        <v>28</v>
      </c>
      <c r="F348" s="35" t="s">
        <v>27</v>
      </c>
      <c r="G348" s="37"/>
      <c r="H348" s="36">
        <v>10059.772589999997</v>
      </c>
      <c r="I348" s="33">
        <v>4.6194157139121165E-5</v>
      </c>
    </row>
    <row r="349" spans="1:9" s="4" customFormat="1">
      <c r="A349" s="53" t="s">
        <v>853</v>
      </c>
      <c r="B349" s="40" t="s">
        <v>645</v>
      </c>
      <c r="C349" s="40" t="s">
        <v>644</v>
      </c>
      <c r="D349" s="35" t="s">
        <v>30</v>
      </c>
      <c r="E349" s="35" t="s">
        <v>28</v>
      </c>
      <c r="F349" s="35" t="s">
        <v>27</v>
      </c>
      <c r="G349" s="37"/>
      <c r="H349" s="36">
        <v>84003.263374799993</v>
      </c>
      <c r="I349" s="33">
        <v>3.8574032502403652E-4</v>
      </c>
    </row>
    <row r="350" spans="1:9" s="4" customFormat="1">
      <c r="A350" s="53" t="s">
        <v>853</v>
      </c>
      <c r="B350" s="40" t="s">
        <v>649</v>
      </c>
      <c r="C350" s="40" t="s">
        <v>648</v>
      </c>
      <c r="D350" s="35" t="s">
        <v>30</v>
      </c>
      <c r="E350" s="35" t="s">
        <v>28</v>
      </c>
      <c r="F350" s="35" t="s">
        <v>27</v>
      </c>
      <c r="G350" s="37"/>
      <c r="H350" s="36">
        <v>390623.74240617</v>
      </c>
      <c r="I350" s="33">
        <v>1.7937318540301329E-3</v>
      </c>
    </row>
    <row r="351" spans="1:9" s="4" customFormat="1">
      <c r="A351" s="53" t="s">
        <v>853</v>
      </c>
      <c r="B351" s="40" t="s">
        <v>651</v>
      </c>
      <c r="C351" s="40" t="s">
        <v>650</v>
      </c>
      <c r="D351" s="35" t="s">
        <v>30</v>
      </c>
      <c r="E351" s="35" t="s">
        <v>28</v>
      </c>
      <c r="F351" s="35" t="s">
        <v>27</v>
      </c>
      <c r="G351" s="37"/>
      <c r="H351" s="36">
        <v>24404.954912800004</v>
      </c>
      <c r="I351" s="33">
        <v>1.1206678005183921E-4</v>
      </c>
    </row>
    <row r="352" spans="1:9" s="4" customFormat="1">
      <c r="A352" s="53" t="s">
        <v>833</v>
      </c>
      <c r="B352" s="40" t="s">
        <v>655</v>
      </c>
      <c r="C352" s="40" t="s">
        <v>654</v>
      </c>
      <c r="D352" s="35" t="s">
        <v>30</v>
      </c>
      <c r="E352" s="35" t="s">
        <v>28</v>
      </c>
      <c r="F352" s="35" t="s">
        <v>27</v>
      </c>
      <c r="G352" s="37"/>
      <c r="H352" s="36">
        <v>452546.63728296</v>
      </c>
      <c r="I352" s="33">
        <v>2.0780798261991256E-3</v>
      </c>
    </row>
    <row r="353" spans="1:9" s="4" customFormat="1">
      <c r="A353" s="53" t="s">
        <v>833</v>
      </c>
      <c r="B353" s="40" t="s">
        <v>657</v>
      </c>
      <c r="C353" s="40" t="s">
        <v>656</v>
      </c>
      <c r="D353" s="35" t="s">
        <v>30</v>
      </c>
      <c r="E353" s="35" t="s">
        <v>28</v>
      </c>
      <c r="F353" s="35" t="s">
        <v>27</v>
      </c>
      <c r="G353" s="37"/>
      <c r="H353" s="36">
        <v>5268.7165801599995</v>
      </c>
      <c r="I353" s="33">
        <v>2.4193779675232617E-5</v>
      </c>
    </row>
    <row r="354" spans="1:9" s="4" customFormat="1">
      <c r="A354" s="53" t="s">
        <v>806</v>
      </c>
      <c r="B354" s="40" t="s">
        <v>712</v>
      </c>
      <c r="C354" s="40" t="s">
        <v>711</v>
      </c>
      <c r="D354" s="35" t="s">
        <v>30</v>
      </c>
      <c r="E354" s="35" t="s">
        <v>28</v>
      </c>
      <c r="F354" s="35" t="s">
        <v>27</v>
      </c>
      <c r="G354" s="37"/>
      <c r="H354" s="36">
        <v>22.261716</v>
      </c>
      <c r="I354" s="33">
        <v>1.0222509484088529E-7</v>
      </c>
    </row>
    <row r="355" spans="1:9" s="4" customFormat="1">
      <c r="A355" s="53" t="s">
        <v>811</v>
      </c>
      <c r="B355" s="40" t="s">
        <v>722</v>
      </c>
      <c r="C355" s="40" t="s">
        <v>721</v>
      </c>
      <c r="D355" s="35" t="s">
        <v>30</v>
      </c>
      <c r="E355" s="35" t="s">
        <v>28</v>
      </c>
      <c r="F355" s="35" t="s">
        <v>27</v>
      </c>
      <c r="G355" s="37"/>
      <c r="H355" s="36">
        <v>11217.156384</v>
      </c>
      <c r="I355" s="33">
        <v>5.1508826866690862E-5</v>
      </c>
    </row>
    <row r="356" spans="1:9" s="4" customFormat="1">
      <c r="A356" s="53" t="s">
        <v>811</v>
      </c>
      <c r="B356" s="40" t="s">
        <v>728</v>
      </c>
      <c r="C356" s="40" t="s">
        <v>727</v>
      </c>
      <c r="D356" s="35" t="s">
        <v>30</v>
      </c>
      <c r="E356" s="35" t="s">
        <v>28</v>
      </c>
      <c r="F356" s="35" t="s">
        <v>27</v>
      </c>
      <c r="G356" s="37"/>
      <c r="H356" s="36">
        <v>6900.21</v>
      </c>
      <c r="I356" s="33">
        <v>3.1685545789553017E-5</v>
      </c>
    </row>
    <row r="357" spans="1:9" s="4" customFormat="1">
      <c r="A357" s="53" t="s">
        <v>840</v>
      </c>
      <c r="B357" s="40" t="s">
        <v>744</v>
      </c>
      <c r="C357" s="40" t="s">
        <v>743</v>
      </c>
      <c r="D357" s="35" t="s">
        <v>30</v>
      </c>
      <c r="E357" s="35" t="s">
        <v>28</v>
      </c>
      <c r="F357" s="35" t="s">
        <v>27</v>
      </c>
      <c r="G357" s="37"/>
      <c r="H357" s="36">
        <v>110595.56555590002</v>
      </c>
      <c r="I357" s="33">
        <v>5.0785133445836901E-4</v>
      </c>
    </row>
    <row r="358" spans="1:9" s="4" customFormat="1">
      <c r="A358" s="53" t="s">
        <v>837</v>
      </c>
      <c r="B358" s="40" t="s">
        <v>750</v>
      </c>
      <c r="C358" s="40" t="s">
        <v>749</v>
      </c>
      <c r="D358" s="35" t="s">
        <v>30</v>
      </c>
      <c r="E358" s="35" t="s">
        <v>28</v>
      </c>
      <c r="F358" s="35" t="s">
        <v>27</v>
      </c>
      <c r="G358" s="37"/>
      <c r="H358" s="36">
        <v>114566.02</v>
      </c>
      <c r="I358" s="33">
        <v>5.2608353552092578E-4</v>
      </c>
    </row>
    <row r="359" spans="1:9" s="4" customFormat="1">
      <c r="A359" s="53" t="s">
        <v>847</v>
      </c>
      <c r="B359" s="40" t="s">
        <v>754</v>
      </c>
      <c r="C359" s="40" t="s">
        <v>753</v>
      </c>
      <c r="D359" s="35" t="s">
        <v>30</v>
      </c>
      <c r="E359" s="35" t="s">
        <v>28</v>
      </c>
      <c r="F359" s="35" t="s">
        <v>27</v>
      </c>
      <c r="G359" s="37"/>
      <c r="H359" s="36">
        <v>0</v>
      </c>
      <c r="I359" s="33">
        <v>0</v>
      </c>
    </row>
    <row r="360" spans="1:9" s="4" customFormat="1">
      <c r="A360" s="53" t="s">
        <v>835</v>
      </c>
      <c r="B360" s="40" t="s">
        <v>758</v>
      </c>
      <c r="C360" s="40" t="s">
        <v>757</v>
      </c>
      <c r="D360" s="35" t="s">
        <v>30</v>
      </c>
      <c r="E360" s="35" t="s">
        <v>28</v>
      </c>
      <c r="F360" s="35" t="s">
        <v>27</v>
      </c>
      <c r="G360" s="37"/>
      <c r="H360" s="36">
        <v>99825.385877999986</v>
      </c>
      <c r="I360" s="33">
        <v>4.5839501047028534E-4</v>
      </c>
    </row>
    <row r="361" spans="1:9" s="4" customFormat="1">
      <c r="A361" s="53" t="s">
        <v>853</v>
      </c>
      <c r="B361" s="40" t="s">
        <v>760</v>
      </c>
      <c r="C361" s="40" t="s">
        <v>759</v>
      </c>
      <c r="D361" s="35" t="s">
        <v>30</v>
      </c>
      <c r="E361" s="35" t="s">
        <v>28</v>
      </c>
      <c r="F361" s="35" t="s">
        <v>27</v>
      </c>
      <c r="G361" s="37"/>
      <c r="H361" s="36">
        <v>50673.259999999995</v>
      </c>
      <c r="I361" s="33">
        <v>2.3269000509200811E-4</v>
      </c>
    </row>
    <row r="362" spans="1:9" s="4" customFormat="1">
      <c r="A362" s="53" t="s">
        <v>853</v>
      </c>
      <c r="B362" s="40" t="s">
        <v>770</v>
      </c>
      <c r="C362" s="40" t="s">
        <v>769</v>
      </c>
      <c r="D362" s="35" t="s">
        <v>30</v>
      </c>
      <c r="E362" s="35" t="s">
        <v>28</v>
      </c>
      <c r="F362" s="35" t="s">
        <v>27</v>
      </c>
      <c r="G362" s="37"/>
      <c r="H362" s="36">
        <v>132783.49</v>
      </c>
      <c r="I362" s="33">
        <v>6.0973758081154844E-4</v>
      </c>
    </row>
    <row r="363" spans="1:9" s="4" customFormat="1">
      <c r="A363" s="53" t="s">
        <v>819</v>
      </c>
      <c r="B363" s="40" t="s">
        <v>772</v>
      </c>
      <c r="C363" s="40" t="s">
        <v>771</v>
      </c>
      <c r="D363" s="35" t="s">
        <v>30</v>
      </c>
      <c r="E363" s="35" t="s">
        <v>28</v>
      </c>
      <c r="F363" s="35" t="s">
        <v>27</v>
      </c>
      <c r="G363" s="37"/>
      <c r="H363" s="36">
        <v>7669.233478619999</v>
      </c>
      <c r="I363" s="33">
        <v>3.5216877248313741E-5</v>
      </c>
    </row>
    <row r="364" spans="1:9" s="4" customFormat="1">
      <c r="A364" s="53" t="s">
        <v>821</v>
      </c>
      <c r="B364" s="40" t="s">
        <v>776</v>
      </c>
      <c r="C364" s="40" t="s">
        <v>775</v>
      </c>
      <c r="D364" s="35" t="s">
        <v>30</v>
      </c>
      <c r="E364" s="35" t="s">
        <v>28</v>
      </c>
      <c r="F364" s="35" t="s">
        <v>27</v>
      </c>
      <c r="G364" s="37"/>
      <c r="H364" s="36">
        <v>33006332.782844979</v>
      </c>
      <c r="I364" s="33">
        <v>0.15156403482445599</v>
      </c>
    </row>
    <row r="365" spans="1:9" s="4" customFormat="1">
      <c r="A365" s="53" t="s">
        <v>807</v>
      </c>
      <c r="B365" s="40" t="s">
        <v>778</v>
      </c>
      <c r="C365" s="40" t="s">
        <v>777</v>
      </c>
      <c r="D365" s="35" t="s">
        <v>30</v>
      </c>
      <c r="E365" s="35" t="s">
        <v>28</v>
      </c>
      <c r="F365" s="35" t="s">
        <v>27</v>
      </c>
      <c r="G365" s="37"/>
      <c r="H365" s="36">
        <v>71159.083800000008</v>
      </c>
      <c r="I365" s="33">
        <v>3.2676025919320433E-4</v>
      </c>
    </row>
    <row r="366" spans="1:9" s="4" customFormat="1">
      <c r="A366" s="53" t="s">
        <v>813</v>
      </c>
      <c r="B366" s="40" t="s">
        <v>780</v>
      </c>
      <c r="C366" s="40" t="s">
        <v>779</v>
      </c>
      <c r="D366" s="35" t="s">
        <v>30</v>
      </c>
      <c r="E366" s="35" t="s">
        <v>28</v>
      </c>
      <c r="F366" s="35" t="s">
        <v>27</v>
      </c>
      <c r="G366" s="37"/>
      <c r="H366" s="36">
        <v>24626.57</v>
      </c>
      <c r="I366" s="33">
        <v>1.130844295136862E-4</v>
      </c>
    </row>
    <row r="367" spans="1:9" s="4" customFormat="1">
      <c r="A367" s="53" t="s">
        <v>830</v>
      </c>
      <c r="B367" s="40" t="s">
        <v>782</v>
      </c>
      <c r="C367" s="40" t="s">
        <v>781</v>
      </c>
      <c r="D367" s="35" t="s">
        <v>30</v>
      </c>
      <c r="E367" s="35" t="s">
        <v>28</v>
      </c>
      <c r="F367" s="35" t="s">
        <v>27</v>
      </c>
      <c r="G367" s="37"/>
      <c r="H367" s="36">
        <v>94650.15419999999</v>
      </c>
      <c r="I367" s="33">
        <v>4.3463051050509385E-4</v>
      </c>
    </row>
    <row r="368" spans="1:9" s="4" customFormat="1">
      <c r="A368" s="53" t="s">
        <v>836</v>
      </c>
      <c r="B368" s="40" t="s">
        <v>793</v>
      </c>
      <c r="C368" s="40" t="s">
        <v>792</v>
      </c>
      <c r="D368" s="35" t="s">
        <v>30</v>
      </c>
      <c r="E368" s="35" t="s">
        <v>28</v>
      </c>
      <c r="F368" s="35" t="s">
        <v>27</v>
      </c>
      <c r="G368" s="37"/>
      <c r="H368" s="36">
        <v>4544.5540000000001</v>
      </c>
      <c r="I368" s="33">
        <v>2.086844804145038E-5</v>
      </c>
    </row>
    <row r="369" spans="1:9" s="4" customFormat="1">
      <c r="A369" s="53" t="s">
        <v>807</v>
      </c>
      <c r="B369" s="40" t="s">
        <v>869</v>
      </c>
      <c r="C369" s="40" t="s">
        <v>868</v>
      </c>
      <c r="D369" s="35" t="s">
        <v>30</v>
      </c>
      <c r="E369" s="35" t="s">
        <v>28</v>
      </c>
      <c r="F369" s="35" t="s">
        <v>27</v>
      </c>
      <c r="G369" s="37"/>
      <c r="H369" s="36">
        <v>51363.587520000008</v>
      </c>
      <c r="I369" s="33">
        <v>2.3585996720109593E-4</v>
      </c>
    </row>
    <row r="370" spans="1:9" s="4" customFormat="1">
      <c r="A370" s="53" t="s">
        <v>806</v>
      </c>
      <c r="B370" s="40" t="s">
        <v>571</v>
      </c>
      <c r="C370" s="40" t="s">
        <v>570</v>
      </c>
      <c r="D370" s="35" t="s">
        <v>30</v>
      </c>
      <c r="E370" s="35" t="s">
        <v>28</v>
      </c>
      <c r="F370" s="35" t="s">
        <v>27</v>
      </c>
      <c r="G370" s="37"/>
      <c r="H370" s="36">
        <v>206369.77000000002</v>
      </c>
      <c r="I370" s="33">
        <v>9.4764344808556916E-4</v>
      </c>
    </row>
    <row r="371" spans="1:9" s="4" customFormat="1">
      <c r="A371" s="53" t="s">
        <v>828</v>
      </c>
      <c r="B371" s="40" t="s">
        <v>740</v>
      </c>
      <c r="C371" s="40" t="s">
        <v>739</v>
      </c>
      <c r="D371" s="35" t="s">
        <v>30</v>
      </c>
      <c r="E371" s="35" t="s">
        <v>28</v>
      </c>
      <c r="F371" s="35" t="s">
        <v>27</v>
      </c>
      <c r="G371" s="37"/>
      <c r="H371" s="36">
        <v>14190.327268780002</v>
      </c>
      <c r="I371" s="33">
        <v>6.5161533408935601E-5</v>
      </c>
    </row>
    <row r="372" spans="1:9" s="4" customFormat="1">
      <c r="A372" s="53" t="s">
        <v>896</v>
      </c>
      <c r="B372" s="40" t="s">
        <v>886</v>
      </c>
      <c r="C372" s="40" t="s">
        <v>906</v>
      </c>
      <c r="D372" s="35" t="s">
        <v>30</v>
      </c>
      <c r="E372" s="35" t="s">
        <v>28</v>
      </c>
      <c r="F372" s="35" t="s">
        <v>27</v>
      </c>
      <c r="G372" s="37"/>
      <c r="H372" s="36">
        <v>266.30428499999999</v>
      </c>
      <c r="I372" s="33">
        <v>1.2228608428325627E-6</v>
      </c>
    </row>
    <row r="373" spans="1:9" s="4" customFormat="1">
      <c r="A373" s="53" t="s">
        <v>932</v>
      </c>
      <c r="B373" s="40" t="s">
        <v>455</v>
      </c>
      <c r="C373" s="40" t="s">
        <v>454</v>
      </c>
      <c r="D373" s="35" t="s">
        <v>30</v>
      </c>
      <c r="E373" s="35" t="s">
        <v>28</v>
      </c>
      <c r="F373" s="35" t="s">
        <v>27</v>
      </c>
      <c r="G373" s="37"/>
      <c r="H373" s="36">
        <v>0</v>
      </c>
      <c r="I373" s="33">
        <v>0</v>
      </c>
    </row>
    <row r="374" spans="1:9" s="4" customFormat="1">
      <c r="A374" s="53" t="s">
        <v>806</v>
      </c>
      <c r="B374" s="40" t="s">
        <v>457</v>
      </c>
      <c r="C374" s="40" t="s">
        <v>456</v>
      </c>
      <c r="D374" s="35" t="s">
        <v>30</v>
      </c>
      <c r="E374" s="35" t="s">
        <v>28</v>
      </c>
      <c r="F374" s="35" t="s">
        <v>27</v>
      </c>
      <c r="G374" s="37"/>
      <c r="H374" s="36">
        <v>65.557014999999993</v>
      </c>
      <c r="I374" s="33">
        <v>3.0103573668176966E-7</v>
      </c>
    </row>
    <row r="375" spans="1:9" s="4" customFormat="1">
      <c r="A375" s="53" t="s">
        <v>814</v>
      </c>
      <c r="B375" s="40" t="s">
        <v>915</v>
      </c>
      <c r="C375" s="40" t="s">
        <v>926</v>
      </c>
      <c r="D375" s="35" t="s">
        <v>30</v>
      </c>
      <c r="E375" s="35" t="s">
        <v>28</v>
      </c>
      <c r="F375" s="35" t="s">
        <v>27</v>
      </c>
      <c r="G375" s="37"/>
      <c r="H375" s="36">
        <v>0</v>
      </c>
      <c r="I375" s="33">
        <v>0</v>
      </c>
    </row>
    <row r="376" spans="1:9" s="4" customFormat="1">
      <c r="A376" s="53" t="s">
        <v>23</v>
      </c>
      <c r="B376" s="40" t="s">
        <v>916</v>
      </c>
      <c r="C376" s="40" t="s">
        <v>927</v>
      </c>
      <c r="D376" s="35" t="s">
        <v>30</v>
      </c>
      <c r="E376" s="35" t="s">
        <v>28</v>
      </c>
      <c r="F376" s="35" t="s">
        <v>27</v>
      </c>
      <c r="G376" s="37"/>
      <c r="H376" s="36">
        <v>4426692.1800309978</v>
      </c>
      <c r="I376" s="33">
        <v>2.0327230296850161E-2</v>
      </c>
    </row>
    <row r="377" spans="1:9" s="4" customFormat="1">
      <c r="A377" s="53" t="e">
        <v>#N/A</v>
      </c>
      <c r="B377" s="40"/>
      <c r="C377" s="40" t="s">
        <v>938</v>
      </c>
      <c r="D377" s="35" t="s">
        <v>30</v>
      </c>
      <c r="E377" s="35" t="s">
        <v>28</v>
      </c>
      <c r="F377" s="35" t="s">
        <v>27</v>
      </c>
      <c r="G377" s="37"/>
      <c r="H377" s="36">
        <v>0</v>
      </c>
      <c r="I377" s="33">
        <v>0</v>
      </c>
    </row>
    <row r="378" spans="1:9" s="4" customFormat="1">
      <c r="A378" s="53" t="e">
        <v>#N/A</v>
      </c>
      <c r="B378" s="40"/>
      <c r="C378" s="40" t="s">
        <v>938</v>
      </c>
      <c r="D378" s="35" t="s">
        <v>30</v>
      </c>
      <c r="E378" s="35" t="s">
        <v>28</v>
      </c>
      <c r="F378" s="35" t="s">
        <v>27</v>
      </c>
      <c r="G378" s="37"/>
      <c r="H378" s="36">
        <v>0</v>
      </c>
      <c r="I378" s="33">
        <v>0</v>
      </c>
    </row>
    <row r="379" spans="1:9" s="4" customFormat="1">
      <c r="A379" s="53" t="e">
        <v>#N/A</v>
      </c>
      <c r="B379" s="40"/>
      <c r="C379" s="40" t="s">
        <v>938</v>
      </c>
      <c r="D379" s="35" t="s">
        <v>30</v>
      </c>
      <c r="E379" s="35" t="s">
        <v>28</v>
      </c>
      <c r="F379" s="35" t="s">
        <v>27</v>
      </c>
      <c r="G379" s="37"/>
      <c r="H379" s="36">
        <v>0</v>
      </c>
      <c r="I379" s="33">
        <v>0</v>
      </c>
    </row>
    <row r="380" spans="1:9" s="4" customFormat="1">
      <c r="A380" s="53" t="e">
        <v>#N/A</v>
      </c>
      <c r="B380" s="40"/>
      <c r="C380" s="40" t="s">
        <v>938</v>
      </c>
      <c r="D380" s="35" t="s">
        <v>30</v>
      </c>
      <c r="E380" s="35" t="s">
        <v>28</v>
      </c>
      <c r="F380" s="35" t="s">
        <v>27</v>
      </c>
      <c r="G380" s="37"/>
      <c r="H380" s="36">
        <v>0</v>
      </c>
      <c r="I380" s="33">
        <v>0</v>
      </c>
    </row>
    <row r="381" spans="1:9" s="4" customFormat="1">
      <c r="A381" s="38"/>
      <c r="B381" s="38"/>
      <c r="C381" s="38"/>
      <c r="D381" s="39"/>
      <c r="E381" s="39"/>
      <c r="F381" s="39"/>
      <c r="G381" s="39"/>
      <c r="H381" s="20"/>
      <c r="I381" s="19">
        <v>0</v>
      </c>
    </row>
    <row r="382" spans="1:9" s="4" customFormat="1" ht="13.5" thickBot="1">
      <c r="A382" s="22" t="s">
        <v>941</v>
      </c>
      <c r="B382" s="22"/>
      <c r="C382" s="22"/>
      <c r="D382" s="23"/>
      <c r="E382" s="23"/>
      <c r="F382" s="23"/>
      <c r="G382" s="46">
        <v>0</v>
      </c>
      <c r="H382" s="23">
        <v>145284556.45663065</v>
      </c>
      <c r="I382" s="24">
        <v>0.667142082070179</v>
      </c>
    </row>
    <row r="383" spans="1:9" s="4" customFormat="1" ht="13.5" thickTop="1">
      <c r="A383" s="5"/>
      <c r="B383" s="5"/>
      <c r="C383" s="5"/>
      <c r="D383" s="5"/>
      <c r="E383" s="5"/>
      <c r="F383" s="5"/>
      <c r="G383" s="5"/>
      <c r="H383" s="5"/>
      <c r="I383" s="5"/>
    </row>
    <row r="384" spans="1:9" s="4" customFormat="1">
      <c r="A384" s="10" t="s">
        <v>6</v>
      </c>
      <c r="B384" s="10"/>
      <c r="C384" s="10"/>
      <c r="D384" s="14" t="s">
        <v>32</v>
      </c>
      <c r="E384" s="5"/>
      <c r="F384" s="5"/>
      <c r="G384" s="5"/>
      <c r="H384" s="5"/>
      <c r="I384" s="5"/>
    </row>
    <row r="385" spans="1:9" s="4" customFormat="1" ht="13.5" thickBot="1">
      <c r="A385" s="10" t="s">
        <v>17</v>
      </c>
      <c r="B385" s="10"/>
      <c r="C385" s="10"/>
      <c r="D385" s="25" t="s">
        <v>9</v>
      </c>
      <c r="E385" s="5"/>
      <c r="F385" s="5"/>
      <c r="G385" s="5"/>
      <c r="H385" s="5"/>
    </row>
    <row r="386" spans="1:9" s="4" customFormat="1" ht="39.5" thickBot="1">
      <c r="A386" s="26" t="s">
        <v>18</v>
      </c>
      <c r="B386" s="48" t="s">
        <v>19</v>
      </c>
      <c r="C386" s="27" t="s">
        <v>20</v>
      </c>
      <c r="D386" s="26" t="s">
        <v>31</v>
      </c>
      <c r="E386" s="26" t="s">
        <v>21</v>
      </c>
      <c r="F386" s="28" t="s">
        <v>22</v>
      </c>
      <c r="G386" s="28" t="s">
        <v>35</v>
      </c>
      <c r="H386" s="26" t="s">
        <v>12</v>
      </c>
      <c r="I386" s="29" t="s">
        <v>13</v>
      </c>
    </row>
    <row r="387" spans="1:9" s="4" customFormat="1">
      <c r="A387" s="53" t="s">
        <v>814</v>
      </c>
      <c r="B387" s="49" t="s">
        <v>124</v>
      </c>
      <c r="C387" s="49" t="s">
        <v>123</v>
      </c>
      <c r="D387" s="31" t="s">
        <v>32</v>
      </c>
      <c r="E387" s="31" t="s">
        <v>26</v>
      </c>
      <c r="F387" s="31" t="s">
        <v>27</v>
      </c>
      <c r="G387" s="31"/>
      <c r="H387" s="32">
        <v>17078.198</v>
      </c>
      <c r="I387" s="18">
        <v>7.842254434749853E-5</v>
      </c>
    </row>
    <row r="388" spans="1:9" s="4" customFormat="1">
      <c r="A388" s="53" t="s">
        <v>23</v>
      </c>
      <c r="B388" s="34" t="s">
        <v>42</v>
      </c>
      <c r="C388" s="34" t="s">
        <v>69</v>
      </c>
      <c r="D388" s="35" t="s">
        <v>32</v>
      </c>
      <c r="E388" s="35" t="s">
        <v>26</v>
      </c>
      <c r="F388" s="35" t="s">
        <v>27</v>
      </c>
      <c r="G388" s="35"/>
      <c r="H388" s="32">
        <v>333364.00765464001</v>
      </c>
      <c r="I388" s="33">
        <v>1.5307969654735144E-3</v>
      </c>
    </row>
    <row r="389" spans="1:9" s="4" customFormat="1">
      <c r="A389" s="53" t="s">
        <v>23</v>
      </c>
      <c r="B389" s="34" t="s">
        <v>24</v>
      </c>
      <c r="C389" s="34" t="s">
        <v>25</v>
      </c>
      <c r="D389" s="35" t="s">
        <v>32</v>
      </c>
      <c r="E389" s="35" t="s">
        <v>26</v>
      </c>
      <c r="F389" s="35" t="s">
        <v>27</v>
      </c>
      <c r="G389" s="35"/>
      <c r="H389" s="32">
        <v>114211.63799136004</v>
      </c>
      <c r="I389" s="33">
        <v>5.2445622456057008E-4</v>
      </c>
    </row>
    <row r="390" spans="1:9" s="4" customFormat="1">
      <c r="A390" s="53" t="s">
        <v>853</v>
      </c>
      <c r="B390" s="34" t="s">
        <v>149</v>
      </c>
      <c r="C390" s="34" t="s">
        <v>148</v>
      </c>
      <c r="D390" s="35" t="s">
        <v>32</v>
      </c>
      <c r="E390" s="35" t="s">
        <v>26</v>
      </c>
      <c r="F390" s="35" t="s">
        <v>27</v>
      </c>
      <c r="G390" s="35"/>
      <c r="H390" s="32">
        <v>16133.84</v>
      </c>
      <c r="I390" s="33">
        <v>7.408608231942536E-5</v>
      </c>
    </row>
    <row r="391" spans="1:9" s="4" customFormat="1">
      <c r="A391" s="53" t="s">
        <v>846</v>
      </c>
      <c r="B391" s="34" t="s">
        <v>358</v>
      </c>
      <c r="C391" s="34" t="s">
        <v>357</v>
      </c>
      <c r="D391" s="35" t="s">
        <v>32</v>
      </c>
      <c r="E391" s="35" t="s">
        <v>26</v>
      </c>
      <c r="F391" s="35" t="s">
        <v>27</v>
      </c>
      <c r="G391" s="35"/>
      <c r="H391" s="32">
        <v>113787.09282219999</v>
      </c>
      <c r="I391" s="33">
        <v>5.2250672658918167E-4</v>
      </c>
    </row>
    <row r="392" spans="1:9" s="4" customFormat="1">
      <c r="A392" s="53" t="s">
        <v>23</v>
      </c>
      <c r="B392" s="34" t="s">
        <v>372</v>
      </c>
      <c r="C392" s="34" t="s">
        <v>371</v>
      </c>
      <c r="D392" s="35" t="s">
        <v>32</v>
      </c>
      <c r="E392" s="35" t="s">
        <v>26</v>
      </c>
      <c r="F392" s="35" t="s">
        <v>27</v>
      </c>
      <c r="G392" s="35"/>
      <c r="H392" s="32">
        <v>39477.21134994</v>
      </c>
      <c r="I392" s="33">
        <v>1.8127810427108536E-4</v>
      </c>
    </row>
    <row r="393" spans="1:9" s="4" customFormat="1">
      <c r="A393" s="53" t="s">
        <v>23</v>
      </c>
      <c r="B393" s="34" t="s">
        <v>376</v>
      </c>
      <c r="C393" s="34" t="s">
        <v>375</v>
      </c>
      <c r="D393" s="35" t="s">
        <v>32</v>
      </c>
      <c r="E393" s="35" t="s">
        <v>26</v>
      </c>
      <c r="F393" s="35" t="s">
        <v>27</v>
      </c>
      <c r="G393" s="35"/>
      <c r="H393" s="32">
        <v>1756.3414532700001</v>
      </c>
      <c r="I393" s="33">
        <v>8.0650643298793343E-6</v>
      </c>
    </row>
    <row r="394" spans="1:9" s="4" customFormat="1">
      <c r="A394" s="53" t="s">
        <v>825</v>
      </c>
      <c r="B394" s="34" t="s">
        <v>386</v>
      </c>
      <c r="C394" s="34" t="s">
        <v>385</v>
      </c>
      <c r="D394" s="35" t="s">
        <v>32</v>
      </c>
      <c r="E394" s="35" t="s">
        <v>26</v>
      </c>
      <c r="F394" s="35" t="s">
        <v>27</v>
      </c>
      <c r="G394" s="35"/>
      <c r="H394" s="32">
        <v>0</v>
      </c>
      <c r="I394" s="33">
        <v>0</v>
      </c>
    </row>
    <row r="395" spans="1:9" s="4" customFormat="1">
      <c r="A395" s="53" t="s">
        <v>815</v>
      </c>
      <c r="B395" s="34" t="s">
        <v>388</v>
      </c>
      <c r="C395" s="34" t="s">
        <v>387</v>
      </c>
      <c r="D395" s="35" t="s">
        <v>32</v>
      </c>
      <c r="E395" s="35" t="s">
        <v>26</v>
      </c>
      <c r="F395" s="35" t="s">
        <v>27</v>
      </c>
      <c r="G395" s="35"/>
      <c r="H395" s="32">
        <v>9613.7900000000009</v>
      </c>
      <c r="I395" s="33">
        <v>4.4146219210161274E-5</v>
      </c>
    </row>
    <row r="396" spans="1:9" s="4" customFormat="1">
      <c r="A396" s="53" t="s">
        <v>833</v>
      </c>
      <c r="B396" s="34" t="s">
        <v>459</v>
      </c>
      <c r="C396" s="34" t="s">
        <v>458</v>
      </c>
      <c r="D396" s="35" t="s">
        <v>32</v>
      </c>
      <c r="E396" s="35" t="s">
        <v>26</v>
      </c>
      <c r="F396" s="35" t="s">
        <v>27</v>
      </c>
      <c r="G396" s="35"/>
      <c r="H396" s="32">
        <v>1395.03304024</v>
      </c>
      <c r="I396" s="33">
        <v>6.405947539924709E-6</v>
      </c>
    </row>
    <row r="397" spans="1:9" s="4" customFormat="1">
      <c r="A397" s="53" t="s">
        <v>23</v>
      </c>
      <c r="B397" s="34" t="s">
        <v>469</v>
      </c>
      <c r="C397" s="34" t="s">
        <v>468</v>
      </c>
      <c r="D397" s="35" t="s">
        <v>32</v>
      </c>
      <c r="E397" s="35" t="s">
        <v>26</v>
      </c>
      <c r="F397" s="35" t="s">
        <v>27</v>
      </c>
      <c r="G397" s="35"/>
      <c r="H397" s="32">
        <v>10434.140447070002</v>
      </c>
      <c r="I397" s="33">
        <v>4.7913242482513391E-5</v>
      </c>
    </row>
    <row r="398" spans="1:9" s="4" customFormat="1">
      <c r="A398" s="53" t="s">
        <v>23</v>
      </c>
      <c r="B398" s="34" t="s">
        <v>503</v>
      </c>
      <c r="C398" s="34" t="s">
        <v>502</v>
      </c>
      <c r="D398" s="35" t="s">
        <v>32</v>
      </c>
      <c r="E398" s="35" t="s">
        <v>26</v>
      </c>
      <c r="F398" s="35" t="s">
        <v>27</v>
      </c>
      <c r="G398" s="35"/>
      <c r="H398" s="32">
        <v>0</v>
      </c>
      <c r="I398" s="33">
        <v>0</v>
      </c>
    </row>
    <row r="399" spans="1:9" s="4" customFormat="1">
      <c r="A399" s="53" t="s">
        <v>825</v>
      </c>
      <c r="B399" s="34" t="s">
        <v>559</v>
      </c>
      <c r="C399" s="34" t="s">
        <v>558</v>
      </c>
      <c r="D399" s="35" t="s">
        <v>32</v>
      </c>
      <c r="E399" s="35" t="s">
        <v>26</v>
      </c>
      <c r="F399" s="35" t="s">
        <v>27</v>
      </c>
      <c r="G399" s="35"/>
      <c r="H399" s="32">
        <v>751.93922005999991</v>
      </c>
      <c r="I399" s="33">
        <v>3.4528810845136467E-6</v>
      </c>
    </row>
    <row r="400" spans="1:9" s="4" customFormat="1">
      <c r="A400" s="53" t="s">
        <v>852</v>
      </c>
      <c r="B400" s="34" t="s">
        <v>585</v>
      </c>
      <c r="C400" s="34" t="s">
        <v>584</v>
      </c>
      <c r="D400" s="35" t="s">
        <v>32</v>
      </c>
      <c r="E400" s="35" t="s">
        <v>26</v>
      </c>
      <c r="F400" s="35" t="s">
        <v>27</v>
      </c>
      <c r="G400" s="35"/>
      <c r="H400" s="32">
        <v>0</v>
      </c>
      <c r="I400" s="33">
        <v>0</v>
      </c>
    </row>
    <row r="401" spans="1:9" s="4" customFormat="1">
      <c r="A401" s="53" t="s">
        <v>854</v>
      </c>
      <c r="B401" s="34" t="s">
        <v>589</v>
      </c>
      <c r="C401" s="34" t="s">
        <v>588</v>
      </c>
      <c r="D401" s="35" t="s">
        <v>32</v>
      </c>
      <c r="E401" s="35" t="s">
        <v>26</v>
      </c>
      <c r="F401" s="35" t="s">
        <v>27</v>
      </c>
      <c r="G401" s="35"/>
      <c r="H401" s="32">
        <v>10300.289940000001</v>
      </c>
      <c r="I401" s="33">
        <v>4.7298605193108952E-5</v>
      </c>
    </row>
    <row r="402" spans="1:9" s="4" customFormat="1">
      <c r="A402" s="53" t="s">
        <v>817</v>
      </c>
      <c r="B402" s="34" t="s">
        <v>595</v>
      </c>
      <c r="C402" s="34" t="s">
        <v>594</v>
      </c>
      <c r="D402" s="35" t="s">
        <v>32</v>
      </c>
      <c r="E402" s="35" t="s">
        <v>26</v>
      </c>
      <c r="F402" s="35" t="s">
        <v>27</v>
      </c>
      <c r="G402" s="35"/>
      <c r="H402" s="32">
        <v>81724.127939999991</v>
      </c>
      <c r="I402" s="33">
        <v>3.7527460728791715E-4</v>
      </c>
    </row>
    <row r="403" spans="1:9" s="4" customFormat="1">
      <c r="A403" s="53" t="s">
        <v>804</v>
      </c>
      <c r="B403" s="34" t="s">
        <v>637</v>
      </c>
      <c r="C403" s="34" t="s">
        <v>636</v>
      </c>
      <c r="D403" s="35" t="s">
        <v>32</v>
      </c>
      <c r="E403" s="35" t="s">
        <v>26</v>
      </c>
      <c r="F403" s="35" t="s">
        <v>27</v>
      </c>
      <c r="G403" s="35"/>
      <c r="H403" s="32">
        <v>2539.4300560000001</v>
      </c>
      <c r="I403" s="33">
        <v>1.1660982393109078E-5</v>
      </c>
    </row>
    <row r="404" spans="1:9" s="4" customFormat="1">
      <c r="A404" s="53" t="s">
        <v>833</v>
      </c>
      <c r="B404" s="34" t="s">
        <v>655</v>
      </c>
      <c r="C404" s="34" t="s">
        <v>654</v>
      </c>
      <c r="D404" s="35" t="s">
        <v>32</v>
      </c>
      <c r="E404" s="35" t="s">
        <v>26</v>
      </c>
      <c r="F404" s="35" t="s">
        <v>27</v>
      </c>
      <c r="G404" s="35"/>
      <c r="H404" s="32">
        <v>21121.481197320001</v>
      </c>
      <c r="I404" s="33">
        <v>9.6989172738346511E-5</v>
      </c>
    </row>
    <row r="405" spans="1:9" s="4" customFormat="1">
      <c r="A405" s="53" t="s">
        <v>833</v>
      </c>
      <c r="B405" s="34" t="s">
        <v>657</v>
      </c>
      <c r="C405" s="34" t="s">
        <v>656</v>
      </c>
      <c r="D405" s="35" t="s">
        <v>32</v>
      </c>
      <c r="E405" s="35" t="s">
        <v>26</v>
      </c>
      <c r="F405" s="35" t="s">
        <v>27</v>
      </c>
      <c r="G405" s="35"/>
      <c r="H405" s="32">
        <v>274.85916457999997</v>
      </c>
      <c r="I405" s="33">
        <v>1.2621445789298989E-6</v>
      </c>
    </row>
    <row r="406" spans="1:9" s="4" customFormat="1">
      <c r="A406" s="53" t="s">
        <v>829</v>
      </c>
      <c r="B406" s="34" t="s">
        <v>756</v>
      </c>
      <c r="C406" s="34" t="s">
        <v>755</v>
      </c>
      <c r="D406" s="35" t="s">
        <v>32</v>
      </c>
      <c r="E406" s="35" t="s">
        <v>26</v>
      </c>
      <c r="F406" s="35" t="s">
        <v>27</v>
      </c>
      <c r="G406" s="35"/>
      <c r="H406" s="32">
        <v>24494.131116999997</v>
      </c>
      <c r="I406" s="33">
        <v>1.124762743573049E-4</v>
      </c>
    </row>
    <row r="407" spans="1:9" s="4" customFormat="1">
      <c r="A407" s="53" t="s">
        <v>803</v>
      </c>
      <c r="B407" s="34" t="s">
        <v>881</v>
      </c>
      <c r="C407" s="34" t="s">
        <v>880</v>
      </c>
      <c r="D407" s="35" t="s">
        <v>32</v>
      </c>
      <c r="E407" s="35" t="s">
        <v>26</v>
      </c>
      <c r="F407" s="35" t="s">
        <v>27</v>
      </c>
      <c r="G407" s="35"/>
      <c r="H407" s="32">
        <v>130654.64794</v>
      </c>
      <c r="I407" s="33">
        <v>5.9996200549270221E-4</v>
      </c>
    </row>
    <row r="408" spans="1:9" s="4" customFormat="1">
      <c r="A408" s="53" t="s">
        <v>815</v>
      </c>
      <c r="B408" s="34" t="s">
        <v>748</v>
      </c>
      <c r="C408" s="34" t="s">
        <v>747</v>
      </c>
      <c r="D408" s="35" t="s">
        <v>32</v>
      </c>
      <c r="E408" s="35" t="s">
        <v>26</v>
      </c>
      <c r="F408" s="35" t="s">
        <v>27</v>
      </c>
      <c r="G408" s="35"/>
      <c r="H408" s="32">
        <v>10576.4</v>
      </c>
      <c r="I408" s="33">
        <v>4.8566493844191488E-5</v>
      </c>
    </row>
    <row r="409" spans="1:9" s="4" customFormat="1">
      <c r="A409" s="53" t="s">
        <v>896</v>
      </c>
      <c r="B409" s="34" t="s">
        <v>886</v>
      </c>
      <c r="C409" s="34" t="s">
        <v>906</v>
      </c>
      <c r="D409" s="35" t="s">
        <v>32</v>
      </c>
      <c r="E409" s="35" t="s">
        <v>26</v>
      </c>
      <c r="F409" s="35" t="s">
        <v>27</v>
      </c>
      <c r="G409" s="35"/>
      <c r="H409" s="32">
        <v>140.16014999999996</v>
      </c>
      <c r="I409" s="33">
        <v>6.4361096991187485E-7</v>
      </c>
    </row>
    <row r="410" spans="1:9" s="4" customFormat="1">
      <c r="A410" s="53" t="s">
        <v>932</v>
      </c>
      <c r="B410" s="34" t="s">
        <v>455</v>
      </c>
      <c r="C410" s="34" t="s">
        <v>454</v>
      </c>
      <c r="D410" s="35" t="s">
        <v>32</v>
      </c>
      <c r="E410" s="35" t="s">
        <v>26</v>
      </c>
      <c r="F410" s="35" t="s">
        <v>27</v>
      </c>
      <c r="G410" s="35"/>
      <c r="H410" s="32">
        <v>0</v>
      </c>
      <c r="I410" s="33">
        <v>0</v>
      </c>
    </row>
    <row r="411" spans="1:9" s="4" customFormat="1">
      <c r="A411" s="53" t="s">
        <v>806</v>
      </c>
      <c r="B411" s="34" t="s">
        <v>457</v>
      </c>
      <c r="C411" s="34" t="s">
        <v>456</v>
      </c>
      <c r="D411" s="35" t="s">
        <v>32</v>
      </c>
      <c r="E411" s="35" t="s">
        <v>26</v>
      </c>
      <c r="F411" s="35" t="s">
        <v>27</v>
      </c>
      <c r="G411" s="35"/>
      <c r="H411" s="32">
        <v>0</v>
      </c>
      <c r="I411" s="33">
        <v>0</v>
      </c>
    </row>
    <row r="412" spans="1:9" s="4" customFormat="1">
      <c r="A412" s="53" t="s">
        <v>814</v>
      </c>
      <c r="B412" s="34" t="s">
        <v>915</v>
      </c>
      <c r="C412" s="34" t="s">
        <v>926</v>
      </c>
      <c r="D412" s="35" t="s">
        <v>32</v>
      </c>
      <c r="E412" s="35" t="s">
        <v>26</v>
      </c>
      <c r="F412" s="35" t="s">
        <v>27</v>
      </c>
      <c r="G412" s="35"/>
      <c r="H412" s="32">
        <v>0</v>
      </c>
      <c r="I412" s="33">
        <v>0</v>
      </c>
    </row>
    <row r="413" spans="1:9" s="4" customFormat="1">
      <c r="A413" s="53" t="s">
        <v>23</v>
      </c>
      <c r="B413" s="34" t="s">
        <v>916</v>
      </c>
      <c r="C413" s="34" t="s">
        <v>927</v>
      </c>
      <c r="D413" s="35" t="s">
        <v>32</v>
      </c>
      <c r="E413" s="35" t="s">
        <v>26</v>
      </c>
      <c r="F413" s="35" t="s">
        <v>27</v>
      </c>
      <c r="G413" s="35"/>
      <c r="H413" s="32">
        <v>1437887.0007809994</v>
      </c>
      <c r="I413" s="33">
        <v>6.6027315695391031E-3</v>
      </c>
    </row>
    <row r="414" spans="1:9" s="4" customFormat="1">
      <c r="A414" s="53" t="s">
        <v>814</v>
      </c>
      <c r="B414" s="34" t="s">
        <v>124</v>
      </c>
      <c r="C414" s="34" t="s">
        <v>123</v>
      </c>
      <c r="D414" s="35" t="s">
        <v>32</v>
      </c>
      <c r="E414" s="35" t="s">
        <v>26</v>
      </c>
      <c r="F414" s="35" t="s">
        <v>29</v>
      </c>
      <c r="G414" s="35"/>
      <c r="H414" s="32">
        <v>5123.4593999999997</v>
      </c>
      <c r="I414" s="33">
        <v>2.3526763304249554E-5</v>
      </c>
    </row>
    <row r="415" spans="1:9" s="4" customFormat="1">
      <c r="A415" s="53" t="s">
        <v>829</v>
      </c>
      <c r="B415" s="34" t="s">
        <v>539</v>
      </c>
      <c r="C415" s="34" t="s">
        <v>538</v>
      </c>
      <c r="D415" s="35" t="s">
        <v>32</v>
      </c>
      <c r="E415" s="35" t="s">
        <v>26</v>
      </c>
      <c r="F415" s="35" t="s">
        <v>29</v>
      </c>
      <c r="G415" s="35"/>
      <c r="H415" s="32">
        <v>0</v>
      </c>
      <c r="I415" s="33">
        <v>0</v>
      </c>
    </row>
    <row r="416" spans="1:9" s="4" customFormat="1">
      <c r="A416" s="53" t="s">
        <v>822</v>
      </c>
      <c r="B416" s="34" t="s">
        <v>718</v>
      </c>
      <c r="C416" s="34" t="s">
        <v>717</v>
      </c>
      <c r="D416" s="35" t="s">
        <v>32</v>
      </c>
      <c r="E416" s="35" t="s">
        <v>26</v>
      </c>
      <c r="F416" s="35" t="s">
        <v>29</v>
      </c>
      <c r="G416" s="35"/>
      <c r="H416" s="32">
        <v>163706.584</v>
      </c>
      <c r="I416" s="33">
        <v>7.5173544912159301E-4</v>
      </c>
    </row>
    <row r="417" spans="1:9" s="4" customFormat="1">
      <c r="A417" s="53" t="s">
        <v>811</v>
      </c>
      <c r="B417" s="34" t="s">
        <v>726</v>
      </c>
      <c r="C417" s="34" t="s">
        <v>725</v>
      </c>
      <c r="D417" s="35" t="s">
        <v>32</v>
      </c>
      <c r="E417" s="35" t="s">
        <v>26</v>
      </c>
      <c r="F417" s="35" t="s">
        <v>29</v>
      </c>
      <c r="G417" s="35"/>
      <c r="H417" s="32">
        <v>13533.49</v>
      </c>
      <c r="I417" s="33">
        <v>6.2145357472809934E-5</v>
      </c>
    </row>
    <row r="418" spans="1:9" s="4" customFormat="1">
      <c r="A418" s="53" t="s">
        <v>821</v>
      </c>
      <c r="B418" s="34" t="s">
        <v>776</v>
      </c>
      <c r="C418" s="34" t="s">
        <v>775</v>
      </c>
      <c r="D418" s="35" t="s">
        <v>32</v>
      </c>
      <c r="E418" s="35" t="s">
        <v>26</v>
      </c>
      <c r="F418" s="35" t="s">
        <v>29</v>
      </c>
      <c r="G418" s="35"/>
      <c r="H418" s="32">
        <v>7791998.0355449961</v>
      </c>
      <c r="I418" s="33">
        <v>3.5780608205745641E-2</v>
      </c>
    </row>
    <row r="419" spans="1:9" s="4" customFormat="1">
      <c r="A419" s="53" t="s">
        <v>932</v>
      </c>
      <c r="B419" s="34" t="s">
        <v>455</v>
      </c>
      <c r="C419" s="34" t="s">
        <v>454</v>
      </c>
      <c r="D419" s="35" t="s">
        <v>32</v>
      </c>
      <c r="E419" s="35" t="s">
        <v>26</v>
      </c>
      <c r="F419" s="35" t="s">
        <v>29</v>
      </c>
      <c r="G419" s="35"/>
      <c r="H419" s="32">
        <v>0</v>
      </c>
      <c r="I419" s="33">
        <v>0</v>
      </c>
    </row>
    <row r="420" spans="1:9" s="4" customFormat="1">
      <c r="A420" s="53" t="s">
        <v>806</v>
      </c>
      <c r="B420" s="34" t="s">
        <v>457</v>
      </c>
      <c r="C420" s="34" t="s">
        <v>456</v>
      </c>
      <c r="D420" s="35" t="s">
        <v>32</v>
      </c>
      <c r="E420" s="35" t="s">
        <v>26</v>
      </c>
      <c r="F420" s="35" t="s">
        <v>29</v>
      </c>
      <c r="G420" s="35"/>
      <c r="H420" s="32">
        <v>172.158422</v>
      </c>
      <c r="I420" s="33">
        <v>7.9054602154690828E-7</v>
      </c>
    </row>
    <row r="421" spans="1:9" s="4" customFormat="1">
      <c r="A421" s="53" t="s">
        <v>814</v>
      </c>
      <c r="B421" s="34" t="s">
        <v>915</v>
      </c>
      <c r="C421" s="34" t="s">
        <v>926</v>
      </c>
      <c r="D421" s="35" t="s">
        <v>32</v>
      </c>
      <c r="E421" s="35" t="s">
        <v>26</v>
      </c>
      <c r="F421" s="35" t="s">
        <v>29</v>
      </c>
      <c r="G421" s="35"/>
      <c r="H421" s="32">
        <v>0</v>
      </c>
      <c r="I421" s="33">
        <v>0</v>
      </c>
    </row>
    <row r="422" spans="1:9" s="4" customFormat="1">
      <c r="A422" s="53" t="s">
        <v>23</v>
      </c>
      <c r="B422" s="34" t="s">
        <v>916</v>
      </c>
      <c r="C422" s="34" t="s">
        <v>927</v>
      </c>
      <c r="D422" s="35" t="s">
        <v>32</v>
      </c>
      <c r="E422" s="35" t="s">
        <v>26</v>
      </c>
      <c r="F422" s="35" t="s">
        <v>29</v>
      </c>
      <c r="G422" s="35"/>
      <c r="H422" s="32">
        <v>0</v>
      </c>
      <c r="I422" s="33">
        <v>0</v>
      </c>
    </row>
    <row r="423" spans="1:9" s="4" customFormat="1">
      <c r="A423" s="53" t="s">
        <v>833</v>
      </c>
      <c r="B423" s="34" t="s">
        <v>459</v>
      </c>
      <c r="C423" s="34" t="s">
        <v>458</v>
      </c>
      <c r="D423" s="35" t="s">
        <v>32</v>
      </c>
      <c r="E423" s="35" t="s">
        <v>28</v>
      </c>
      <c r="F423" s="35" t="s">
        <v>27</v>
      </c>
      <c r="G423" s="35"/>
      <c r="H423" s="32">
        <v>2944.3535529800001</v>
      </c>
      <c r="I423" s="33">
        <v>1.352037826726736E-5</v>
      </c>
    </row>
    <row r="424" spans="1:9" s="4" customFormat="1">
      <c r="A424" s="53" t="s">
        <v>814</v>
      </c>
      <c r="B424" s="34" t="s">
        <v>563</v>
      </c>
      <c r="C424" s="34" t="s">
        <v>562</v>
      </c>
      <c r="D424" s="35" t="s">
        <v>32</v>
      </c>
      <c r="E424" s="35" t="s">
        <v>28</v>
      </c>
      <c r="F424" s="35" t="s">
        <v>27</v>
      </c>
      <c r="G424" s="35"/>
      <c r="H424" s="32">
        <v>0</v>
      </c>
      <c r="I424" s="33">
        <v>0</v>
      </c>
    </row>
    <row r="425" spans="1:9" s="4" customFormat="1">
      <c r="A425" s="53" t="s">
        <v>853</v>
      </c>
      <c r="B425" s="34" t="s">
        <v>643</v>
      </c>
      <c r="C425" s="34" t="s">
        <v>642</v>
      </c>
      <c r="D425" s="35" t="s">
        <v>32</v>
      </c>
      <c r="E425" s="35" t="s">
        <v>28</v>
      </c>
      <c r="F425" s="35" t="s">
        <v>27</v>
      </c>
      <c r="G425" s="35"/>
      <c r="H425" s="32">
        <v>14863.13</v>
      </c>
      <c r="I425" s="33">
        <v>6.82510222429577E-5</v>
      </c>
    </row>
    <row r="426" spans="1:9" s="4" customFormat="1">
      <c r="A426" s="53" t="s">
        <v>833</v>
      </c>
      <c r="B426" s="34" t="s">
        <v>655</v>
      </c>
      <c r="C426" s="34" t="s">
        <v>654</v>
      </c>
      <c r="D426" s="35" t="s">
        <v>32</v>
      </c>
      <c r="E426" s="35" t="s">
        <v>28</v>
      </c>
      <c r="F426" s="35" t="s">
        <v>27</v>
      </c>
      <c r="G426" s="35"/>
      <c r="H426" s="32">
        <v>36599.261162480005</v>
      </c>
      <c r="I426" s="33">
        <v>1.6806264815528361E-4</v>
      </c>
    </row>
    <row r="427" spans="1:9" s="4" customFormat="1">
      <c r="A427" s="53" t="s">
        <v>833</v>
      </c>
      <c r="B427" s="34" t="s">
        <v>657</v>
      </c>
      <c r="C427" s="34" t="s">
        <v>656</v>
      </c>
      <c r="D427" s="35" t="s">
        <v>32</v>
      </c>
      <c r="E427" s="35" t="s">
        <v>28</v>
      </c>
      <c r="F427" s="35" t="s">
        <v>27</v>
      </c>
      <c r="G427" s="35"/>
      <c r="H427" s="32">
        <v>505.00577831000004</v>
      </c>
      <c r="I427" s="33">
        <v>2.3189705404082436E-6</v>
      </c>
    </row>
    <row r="428" spans="1:9" s="4" customFormat="1">
      <c r="A428" s="53" t="s">
        <v>803</v>
      </c>
      <c r="B428" s="34" t="s">
        <v>881</v>
      </c>
      <c r="C428" s="34" t="s">
        <v>880</v>
      </c>
      <c r="D428" s="35" t="s">
        <v>32</v>
      </c>
      <c r="E428" s="35" t="s">
        <v>28</v>
      </c>
      <c r="F428" s="35" t="s">
        <v>27</v>
      </c>
      <c r="G428" s="35"/>
      <c r="H428" s="32">
        <v>9393.8656279999996</v>
      </c>
      <c r="I428" s="33">
        <v>4.3136333458967512E-5</v>
      </c>
    </row>
    <row r="429" spans="1:9" s="4" customFormat="1">
      <c r="A429" s="53"/>
      <c r="B429" s="34" t="s">
        <v>909</v>
      </c>
      <c r="C429" s="34" t="s">
        <v>922</v>
      </c>
      <c r="D429" s="35" t="s">
        <v>32</v>
      </c>
      <c r="E429" s="35" t="s">
        <v>28</v>
      </c>
      <c r="F429" s="35" t="s">
        <v>27</v>
      </c>
      <c r="G429" s="35"/>
      <c r="H429" s="32">
        <v>0</v>
      </c>
      <c r="I429" s="33">
        <v>0</v>
      </c>
    </row>
    <row r="430" spans="1:9" s="4" customFormat="1">
      <c r="A430" s="53"/>
      <c r="B430" s="34" t="s">
        <v>910</v>
      </c>
      <c r="C430" s="34" t="s">
        <v>923</v>
      </c>
      <c r="D430" s="35" t="s">
        <v>32</v>
      </c>
      <c r="E430" s="35" t="s">
        <v>28</v>
      </c>
      <c r="F430" s="35" t="s">
        <v>27</v>
      </c>
      <c r="G430" s="35"/>
      <c r="H430" s="32">
        <v>0</v>
      </c>
      <c r="I430" s="33">
        <v>0</v>
      </c>
    </row>
    <row r="431" spans="1:9" s="4" customFormat="1">
      <c r="A431" s="53"/>
      <c r="B431" s="34" t="s">
        <v>455</v>
      </c>
      <c r="C431" s="34" t="s">
        <v>454</v>
      </c>
      <c r="D431" s="35" t="s">
        <v>32</v>
      </c>
      <c r="E431" s="35" t="s">
        <v>28</v>
      </c>
      <c r="F431" s="35" t="s">
        <v>27</v>
      </c>
      <c r="G431" s="35"/>
      <c r="H431" s="32">
        <v>0</v>
      </c>
      <c r="I431" s="33">
        <v>0</v>
      </c>
    </row>
    <row r="432" spans="1:9" s="4" customFormat="1">
      <c r="A432" s="53"/>
      <c r="B432" s="34" t="s">
        <v>457</v>
      </c>
      <c r="C432" s="34" t="s">
        <v>456</v>
      </c>
      <c r="D432" s="35" t="s">
        <v>32</v>
      </c>
      <c r="E432" s="35" t="s">
        <v>28</v>
      </c>
      <c r="F432" s="35" t="s">
        <v>27</v>
      </c>
      <c r="G432" s="35"/>
      <c r="H432" s="32">
        <v>0</v>
      </c>
      <c r="I432" s="33">
        <v>0</v>
      </c>
    </row>
    <row r="433" spans="1:9" s="4" customFormat="1">
      <c r="A433" s="53"/>
      <c r="B433" s="34" t="s">
        <v>915</v>
      </c>
      <c r="C433" s="34" t="s">
        <v>926</v>
      </c>
      <c r="D433" s="35" t="s">
        <v>32</v>
      </c>
      <c r="E433" s="35" t="s">
        <v>28</v>
      </c>
      <c r="F433" s="35" t="s">
        <v>27</v>
      </c>
      <c r="G433" s="35"/>
      <c r="H433" s="32">
        <v>0</v>
      </c>
      <c r="I433" s="33">
        <v>0</v>
      </c>
    </row>
    <row r="434" spans="1:9" s="4" customFormat="1">
      <c r="A434" s="53"/>
      <c r="B434" s="34" t="s">
        <v>916</v>
      </c>
      <c r="C434" s="34" t="s">
        <v>927</v>
      </c>
      <c r="D434" s="35" t="s">
        <v>32</v>
      </c>
      <c r="E434" s="35" t="s">
        <v>28</v>
      </c>
      <c r="F434" s="35" t="s">
        <v>27</v>
      </c>
      <c r="G434" s="35"/>
      <c r="H434" s="32">
        <v>0</v>
      </c>
      <c r="I434" s="33">
        <v>0</v>
      </c>
    </row>
    <row r="435" spans="1:9" s="4" customFormat="1" ht="13.5" thickBot="1">
      <c r="A435" s="22" t="s">
        <v>942</v>
      </c>
      <c r="B435" s="22"/>
      <c r="C435" s="22"/>
      <c r="D435" s="23"/>
      <c r="E435" s="23"/>
      <c r="F435" s="23"/>
      <c r="G435" s="46">
        <v>0</v>
      </c>
      <c r="H435" s="23">
        <v>10416555.103753449</v>
      </c>
      <c r="I435" s="24">
        <v>4.7832491142933614E-2</v>
      </c>
    </row>
    <row r="436" spans="1:9" s="4" customFormat="1" ht="13.5" thickTop="1">
      <c r="A436" s="5"/>
      <c r="B436" s="5"/>
      <c r="C436" s="5"/>
      <c r="D436" s="5"/>
      <c r="E436" s="5"/>
      <c r="F436" s="5"/>
      <c r="G436" s="5"/>
      <c r="H436" s="5"/>
      <c r="I436" s="5"/>
    </row>
    <row r="437" spans="1:9" s="4" customFormat="1">
      <c r="A437" s="10" t="s">
        <v>6</v>
      </c>
      <c r="B437" s="10"/>
      <c r="C437" s="10"/>
      <c r="D437" s="14" t="s">
        <v>33</v>
      </c>
      <c r="E437" s="5"/>
      <c r="F437" s="5"/>
      <c r="G437" s="5"/>
      <c r="H437" s="5"/>
      <c r="I437" s="5"/>
    </row>
    <row r="438" spans="1:9" s="4" customFormat="1" ht="13.5" thickBot="1">
      <c r="A438" s="10" t="s">
        <v>17</v>
      </c>
      <c r="B438" s="10"/>
      <c r="C438" s="10"/>
      <c r="D438" s="25" t="s">
        <v>9</v>
      </c>
      <c r="E438" s="5"/>
      <c r="F438" s="5"/>
      <c r="G438" s="5"/>
      <c r="H438" s="5"/>
    </row>
    <row r="439" spans="1:9" s="4" customFormat="1" ht="39.5" thickBot="1">
      <c r="A439" s="26" t="s">
        <v>18</v>
      </c>
      <c r="B439" s="48" t="s">
        <v>19</v>
      </c>
      <c r="C439" s="27" t="s">
        <v>20</v>
      </c>
      <c r="D439" s="26" t="s">
        <v>31</v>
      </c>
      <c r="E439" s="26" t="s">
        <v>21</v>
      </c>
      <c r="F439" s="28" t="s">
        <v>22</v>
      </c>
      <c r="G439" s="28" t="s">
        <v>35</v>
      </c>
      <c r="H439" s="26" t="s">
        <v>12</v>
      </c>
      <c r="I439" s="29" t="s">
        <v>13</v>
      </c>
    </row>
    <row r="440" spans="1:9" s="4" customFormat="1">
      <c r="A440" s="53" t="s">
        <v>811</v>
      </c>
      <c r="B440" s="49" t="s">
        <v>122</v>
      </c>
      <c r="C440" s="49" t="s">
        <v>121</v>
      </c>
      <c r="D440" s="31" t="s">
        <v>33</v>
      </c>
      <c r="E440" s="31" t="s">
        <v>26</v>
      </c>
      <c r="F440" s="31" t="s">
        <v>27</v>
      </c>
      <c r="G440" s="31"/>
      <c r="H440" s="17">
        <v>572.84713499999998</v>
      </c>
      <c r="I440" s="18">
        <v>2.6304959017851283E-6</v>
      </c>
    </row>
    <row r="441" spans="1:9">
      <c r="A441" s="34" t="s">
        <v>814</v>
      </c>
      <c r="B441" s="34" t="s">
        <v>124</v>
      </c>
      <c r="C441" s="34" t="s">
        <v>123</v>
      </c>
      <c r="D441" s="35" t="s">
        <v>33</v>
      </c>
      <c r="E441" s="35" t="s">
        <v>26</v>
      </c>
      <c r="F441" s="35" t="s">
        <v>27</v>
      </c>
      <c r="G441" s="35"/>
      <c r="H441" s="32">
        <v>21347.747500000001</v>
      </c>
      <c r="I441" s="33">
        <v>9.8028180434373162E-5</v>
      </c>
    </row>
    <row r="442" spans="1:9">
      <c r="A442" s="34" t="s">
        <v>23</v>
      </c>
      <c r="B442" s="40" t="s">
        <v>41</v>
      </c>
      <c r="C442" s="40" t="s">
        <v>68</v>
      </c>
      <c r="D442" s="35" t="s">
        <v>33</v>
      </c>
      <c r="E442" s="35" t="s">
        <v>26</v>
      </c>
      <c r="F442" s="35" t="s">
        <v>27</v>
      </c>
      <c r="G442" s="37"/>
      <c r="H442" s="36">
        <v>4422.3250134999998</v>
      </c>
      <c r="I442" s="33">
        <v>2.0307176406448487E-5</v>
      </c>
    </row>
    <row r="443" spans="1:9">
      <c r="A443" s="34" t="s">
        <v>23</v>
      </c>
      <c r="B443" s="40" t="s">
        <v>42</v>
      </c>
      <c r="C443" s="40" t="s">
        <v>69</v>
      </c>
      <c r="D443" s="37" t="s">
        <v>33</v>
      </c>
      <c r="E443" s="35" t="s">
        <v>26</v>
      </c>
      <c r="F443" s="35" t="s">
        <v>27</v>
      </c>
      <c r="G443" s="37"/>
      <c r="H443" s="36">
        <v>155716.49693070003</v>
      </c>
      <c r="I443" s="33">
        <v>7.1504522234634715E-4</v>
      </c>
    </row>
    <row r="444" spans="1:9">
      <c r="A444" s="34" t="s">
        <v>23</v>
      </c>
      <c r="B444" s="40" t="s">
        <v>24</v>
      </c>
      <c r="C444" s="40" t="s">
        <v>25</v>
      </c>
      <c r="D444" s="35" t="s">
        <v>33</v>
      </c>
      <c r="E444" s="35" t="s">
        <v>26</v>
      </c>
      <c r="F444" s="35" t="s">
        <v>27</v>
      </c>
      <c r="G444" s="37"/>
      <c r="H444" s="36">
        <v>54850.841600480016</v>
      </c>
      <c r="I444" s="33">
        <v>2.5187332749692097E-4</v>
      </c>
    </row>
    <row r="445" spans="1:9">
      <c r="A445" s="34" t="s">
        <v>23</v>
      </c>
      <c r="B445" s="40" t="s">
        <v>372</v>
      </c>
      <c r="C445" s="40" t="s">
        <v>371</v>
      </c>
      <c r="D445" s="37" t="s">
        <v>33</v>
      </c>
      <c r="E445" s="35" t="s">
        <v>26</v>
      </c>
      <c r="F445" s="35" t="s">
        <v>27</v>
      </c>
      <c r="G445" s="37"/>
      <c r="H445" s="36">
        <v>18959.17355417</v>
      </c>
      <c r="I445" s="33">
        <v>8.7059924521534302E-5</v>
      </c>
    </row>
    <row r="446" spans="1:9">
      <c r="A446" s="34" t="s">
        <v>825</v>
      </c>
      <c r="B446" s="40" t="s">
        <v>386</v>
      </c>
      <c r="C446" s="40" t="s">
        <v>385</v>
      </c>
      <c r="D446" s="35" t="s">
        <v>33</v>
      </c>
      <c r="E446" s="35" t="s">
        <v>26</v>
      </c>
      <c r="F446" s="35" t="s">
        <v>27</v>
      </c>
      <c r="G446" s="37"/>
      <c r="H446" s="36">
        <v>0</v>
      </c>
      <c r="I446" s="33">
        <v>0</v>
      </c>
    </row>
    <row r="447" spans="1:9">
      <c r="A447" s="34" t="s">
        <v>799</v>
      </c>
      <c r="B447" s="40" t="s">
        <v>435</v>
      </c>
      <c r="C447" s="40" t="s">
        <v>434</v>
      </c>
      <c r="D447" s="35" t="s">
        <v>33</v>
      </c>
      <c r="E447" s="35" t="s">
        <v>26</v>
      </c>
      <c r="F447" s="35" t="s">
        <v>27</v>
      </c>
      <c r="G447" s="37"/>
      <c r="H447" s="36">
        <v>27210.165000000005</v>
      </c>
      <c r="I447" s="33">
        <v>1.2494821593093443E-4</v>
      </c>
    </row>
    <row r="448" spans="1:9">
      <c r="A448" s="34" t="s">
        <v>833</v>
      </c>
      <c r="B448" s="40" t="s">
        <v>459</v>
      </c>
      <c r="C448" s="40" t="s">
        <v>458</v>
      </c>
      <c r="D448" s="35" t="s">
        <v>33</v>
      </c>
      <c r="E448" s="35" t="s">
        <v>26</v>
      </c>
      <c r="F448" s="35" t="s">
        <v>27</v>
      </c>
      <c r="G448" s="37"/>
      <c r="H448" s="36">
        <v>10274.722801979999</v>
      </c>
      <c r="I448" s="33">
        <v>4.7181201705035318E-5</v>
      </c>
    </row>
    <row r="449" spans="1:9">
      <c r="A449" s="34" t="s">
        <v>23</v>
      </c>
      <c r="B449" s="40" t="s">
        <v>503</v>
      </c>
      <c r="C449" s="40" t="s">
        <v>502</v>
      </c>
      <c r="D449" s="35" t="s">
        <v>33</v>
      </c>
      <c r="E449" s="35" t="s">
        <v>26</v>
      </c>
      <c r="F449" s="35" t="s">
        <v>27</v>
      </c>
      <c r="G449" s="37"/>
      <c r="H449" s="36">
        <v>0</v>
      </c>
      <c r="I449" s="33">
        <v>0</v>
      </c>
    </row>
    <row r="450" spans="1:9">
      <c r="A450" s="34" t="s">
        <v>802</v>
      </c>
      <c r="B450" s="40" t="s">
        <v>523</v>
      </c>
      <c r="C450" s="40" t="s">
        <v>522</v>
      </c>
      <c r="D450" s="35" t="s">
        <v>33</v>
      </c>
      <c r="E450" s="35" t="s">
        <v>26</v>
      </c>
      <c r="F450" s="35" t="s">
        <v>27</v>
      </c>
      <c r="G450" s="37"/>
      <c r="H450" s="36">
        <v>59169.863313419992</v>
      </c>
      <c r="I450" s="33">
        <v>2.7170613841882526E-4</v>
      </c>
    </row>
    <row r="451" spans="1:9">
      <c r="A451" s="34" t="s">
        <v>833</v>
      </c>
      <c r="B451" s="40" t="s">
        <v>655</v>
      </c>
      <c r="C451" s="40" t="s">
        <v>654</v>
      </c>
      <c r="D451" s="35" t="s">
        <v>33</v>
      </c>
      <c r="E451" s="35" t="s">
        <v>26</v>
      </c>
      <c r="F451" s="35" t="s">
        <v>27</v>
      </c>
      <c r="G451" s="37"/>
      <c r="H451" s="36">
        <v>66036.721992580002</v>
      </c>
      <c r="I451" s="33">
        <v>3.0323853599932126E-4</v>
      </c>
    </row>
    <row r="452" spans="1:9">
      <c r="A452" s="34" t="s">
        <v>833</v>
      </c>
      <c r="B452" s="40" t="s">
        <v>657</v>
      </c>
      <c r="C452" s="40" t="s">
        <v>656</v>
      </c>
      <c r="D452" s="35" t="s">
        <v>33</v>
      </c>
      <c r="E452" s="35" t="s">
        <v>26</v>
      </c>
      <c r="F452" s="35" t="s">
        <v>27</v>
      </c>
      <c r="G452" s="37"/>
      <c r="H452" s="36">
        <v>919.92467522999993</v>
      </c>
      <c r="I452" s="33">
        <v>4.2242649745355363E-6</v>
      </c>
    </row>
    <row r="453" spans="1:9">
      <c r="A453" s="34" t="s">
        <v>806</v>
      </c>
      <c r="B453" s="40" t="s">
        <v>712</v>
      </c>
      <c r="C453" s="40" t="s">
        <v>711</v>
      </c>
      <c r="D453" s="35" t="s">
        <v>33</v>
      </c>
      <c r="E453" s="35" t="s">
        <v>26</v>
      </c>
      <c r="F453" s="35" t="s">
        <v>27</v>
      </c>
      <c r="G453" s="37"/>
      <c r="H453" s="36">
        <v>6.1838100000000003</v>
      </c>
      <c r="I453" s="33">
        <v>2.8395859678023692E-8</v>
      </c>
    </row>
    <row r="454" spans="1:9">
      <c r="A454" s="34" t="s">
        <v>821</v>
      </c>
      <c r="B454" s="40" t="s">
        <v>776</v>
      </c>
      <c r="C454" s="40" t="s">
        <v>775</v>
      </c>
      <c r="D454" s="35" t="s">
        <v>33</v>
      </c>
      <c r="E454" s="35" t="s">
        <v>26</v>
      </c>
      <c r="F454" s="35" t="s">
        <v>27</v>
      </c>
      <c r="G454" s="37"/>
      <c r="H454" s="36">
        <v>6141905.3547449969</v>
      </c>
      <c r="I454" s="33">
        <v>2.8203434874137668E-2</v>
      </c>
    </row>
    <row r="455" spans="1:9">
      <c r="A455" s="34" t="s">
        <v>814</v>
      </c>
      <c r="B455" s="40" t="s">
        <v>124</v>
      </c>
      <c r="C455" s="40" t="s">
        <v>123</v>
      </c>
      <c r="D455" s="35" t="s">
        <v>33</v>
      </c>
      <c r="E455" s="35" t="s">
        <v>28</v>
      </c>
      <c r="F455" s="35" t="s">
        <v>27</v>
      </c>
      <c r="G455" s="37"/>
      <c r="H455" s="36">
        <v>21347.747500000001</v>
      </c>
      <c r="I455" s="33">
        <v>9.8028180434373162E-5</v>
      </c>
    </row>
    <row r="456" spans="1:9">
      <c r="A456" s="34" t="s">
        <v>844</v>
      </c>
      <c r="B456" s="40" t="s">
        <v>736</v>
      </c>
      <c r="C456" s="40" t="s">
        <v>735</v>
      </c>
      <c r="D456" s="35" t="s">
        <v>33</v>
      </c>
      <c r="E456" s="35" t="s">
        <v>28</v>
      </c>
      <c r="F456" s="35" t="s">
        <v>27</v>
      </c>
      <c r="G456" s="37"/>
      <c r="H456" s="36">
        <v>0</v>
      </c>
      <c r="I456" s="33">
        <v>0</v>
      </c>
    </row>
    <row r="457" spans="1:9">
      <c r="A457" s="34"/>
      <c r="B457" s="40"/>
      <c r="C457" s="40"/>
      <c r="D457" s="35" t="s">
        <v>33</v>
      </c>
      <c r="E457" s="35" t="s">
        <v>28</v>
      </c>
      <c r="F457" s="35" t="s">
        <v>27</v>
      </c>
      <c r="G457" s="37"/>
      <c r="H457" s="36">
        <v>0</v>
      </c>
      <c r="I457" s="33">
        <v>0</v>
      </c>
    </row>
    <row r="458" spans="1:9">
      <c r="A458" s="34"/>
      <c r="B458" s="40"/>
      <c r="C458" s="40"/>
      <c r="D458" s="35" t="s">
        <v>33</v>
      </c>
      <c r="E458" s="35" t="s">
        <v>28</v>
      </c>
      <c r="F458" s="35" t="s">
        <v>27</v>
      </c>
      <c r="G458" s="37"/>
      <c r="H458" s="36">
        <v>0</v>
      </c>
      <c r="I458" s="33">
        <v>0</v>
      </c>
    </row>
    <row r="459" spans="1:9">
      <c r="A459" s="34"/>
      <c r="B459" s="40"/>
      <c r="C459" s="40"/>
      <c r="D459" s="35" t="s">
        <v>33</v>
      </c>
      <c r="E459" s="35" t="s">
        <v>28</v>
      </c>
      <c r="F459" s="35" t="s">
        <v>27</v>
      </c>
      <c r="G459" s="37"/>
      <c r="H459" s="36">
        <v>0</v>
      </c>
      <c r="I459" s="33">
        <v>0</v>
      </c>
    </row>
    <row r="460" spans="1:9">
      <c r="A460" s="34"/>
      <c r="B460" s="40"/>
      <c r="C460" s="40"/>
      <c r="D460" s="37" t="s">
        <v>33</v>
      </c>
      <c r="E460" s="35" t="s">
        <v>28</v>
      </c>
      <c r="F460" s="35" t="s">
        <v>27</v>
      </c>
      <c r="G460" s="37"/>
      <c r="H460" s="36">
        <v>0</v>
      </c>
      <c r="I460" s="33">
        <v>0</v>
      </c>
    </row>
    <row r="461" spans="1:9">
      <c r="A461" s="38"/>
      <c r="B461" s="38"/>
      <c r="C461" s="38"/>
      <c r="D461" s="39"/>
      <c r="E461" s="39"/>
      <c r="F461" s="35"/>
      <c r="G461" s="37"/>
      <c r="H461" s="20"/>
      <c r="I461" s="21">
        <v>0</v>
      </c>
    </row>
    <row r="462" spans="1:9" ht="13.5" thickBot="1">
      <c r="A462" s="22" t="s">
        <v>943</v>
      </c>
      <c r="B462" s="22"/>
      <c r="C462" s="22"/>
      <c r="D462" s="23"/>
      <c r="E462" s="23"/>
      <c r="F462" s="23"/>
      <c r="G462" s="46">
        <v>0</v>
      </c>
      <c r="H462" s="23">
        <v>6582740.1155720567</v>
      </c>
      <c r="I462" s="24">
        <v>3.022773413456778E-2</v>
      </c>
    </row>
    <row r="463" spans="1:9" ht="14" thickTop="1" thickBot="1"/>
    <row r="464" spans="1:9" s="4" customFormat="1" ht="14" thickTop="1" thickBot="1">
      <c r="A464" s="41" t="s">
        <v>34</v>
      </c>
      <c r="B464" s="41"/>
      <c r="C464" s="41"/>
      <c r="D464" s="42"/>
      <c r="E464" s="42"/>
      <c r="F464" s="42"/>
      <c r="G464" s="47">
        <v>0</v>
      </c>
      <c r="H464" s="42">
        <v>217771536.77040511</v>
      </c>
      <c r="I464" s="43">
        <v>0.99999999999999989</v>
      </c>
    </row>
    <row r="465" spans="1:9" s="4" customFormat="1" ht="13.5" thickTop="1">
      <c r="A465" s="5"/>
      <c r="B465" s="5"/>
      <c r="C465" s="5"/>
      <c r="D465" s="5"/>
      <c r="E465" s="5"/>
      <c r="F465" s="5"/>
      <c r="G465" s="5"/>
      <c r="H465" s="5"/>
      <c r="I465" s="5"/>
    </row>
  </sheetData>
  <autoFilter ref="A12:I468" xr:uid="{00000000-0001-0000-0F00-000000000000}">
    <filterColumn colId="3" showButton="0"/>
    <filterColumn colId="5" showButton="0"/>
  </autoFilter>
  <mergeCells count="235">
    <mergeCell ref="D14:E14"/>
    <mergeCell ref="F14:G14"/>
    <mergeCell ref="H8:I8"/>
    <mergeCell ref="D12:E12"/>
    <mergeCell ref="F12:G12"/>
    <mergeCell ref="D13:E13"/>
    <mergeCell ref="F13:G13"/>
    <mergeCell ref="D21:E21"/>
    <mergeCell ref="F21:G21"/>
    <mergeCell ref="D128:E128"/>
    <mergeCell ref="F128:G128"/>
    <mergeCell ref="D15:E15"/>
    <mergeCell ref="F15:G15"/>
    <mergeCell ref="D18:E18"/>
    <mergeCell ref="F18:G18"/>
    <mergeCell ref="D19:E19"/>
    <mergeCell ref="F19:G19"/>
    <mergeCell ref="D16:E16"/>
    <mergeCell ref="F16:G16"/>
    <mergeCell ref="D17:E17"/>
    <mergeCell ref="F17:G17"/>
    <mergeCell ref="D20:E20"/>
    <mergeCell ref="F20:G20"/>
    <mergeCell ref="D26:E26"/>
    <mergeCell ref="F26:G26"/>
    <mergeCell ref="D27:E27"/>
    <mergeCell ref="F27:G27"/>
    <mergeCell ref="D35:E35"/>
    <mergeCell ref="F35:G35"/>
    <mergeCell ref="D24:E24"/>
    <mergeCell ref="F24:G24"/>
    <mergeCell ref="D25:E25"/>
    <mergeCell ref="F25:G25"/>
    <mergeCell ref="D22:E22"/>
    <mergeCell ref="F22:G22"/>
    <mergeCell ref="D23:E23"/>
    <mergeCell ref="F23:G23"/>
    <mergeCell ref="D36:E36"/>
    <mergeCell ref="F36:G36"/>
    <mergeCell ref="D37:E37"/>
    <mergeCell ref="F37:G3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8:E38"/>
    <mergeCell ref="F38:G38"/>
    <mergeCell ref="D39:E39"/>
    <mergeCell ref="F39:G39"/>
    <mergeCell ref="D63:E63"/>
    <mergeCell ref="F63:G63"/>
    <mergeCell ref="D40:E40"/>
    <mergeCell ref="F40:G40"/>
    <mergeCell ref="D41:E41"/>
    <mergeCell ref="F41:G41"/>
    <mergeCell ref="D42:E42"/>
    <mergeCell ref="F42:G42"/>
    <mergeCell ref="D43:E43"/>
    <mergeCell ref="F43:G43"/>
    <mergeCell ref="D44:E44"/>
    <mergeCell ref="F44:G44"/>
    <mergeCell ref="D48:E48"/>
    <mergeCell ref="F48:G48"/>
    <mergeCell ref="D50:E50"/>
    <mergeCell ref="F50:G50"/>
    <mergeCell ref="D51:E51"/>
    <mergeCell ref="F51:G51"/>
    <mergeCell ref="D52:E52"/>
    <mergeCell ref="F52:G52"/>
    <mergeCell ref="D70:E70"/>
    <mergeCell ref="F70:G70"/>
    <mergeCell ref="D71:E71"/>
    <mergeCell ref="F71:G71"/>
    <mergeCell ref="D72:E72"/>
    <mergeCell ref="F72:G72"/>
    <mergeCell ref="D73:E73"/>
    <mergeCell ref="F73:G73"/>
    <mergeCell ref="D86:E86"/>
    <mergeCell ref="F86:G86"/>
    <mergeCell ref="D84:E84"/>
    <mergeCell ref="F84:G84"/>
    <mergeCell ref="D85:E85"/>
    <mergeCell ref="F85:G85"/>
    <mergeCell ref="D81:E81"/>
    <mergeCell ref="F81:G81"/>
    <mergeCell ref="D82:E82"/>
    <mergeCell ref="F82:G82"/>
    <mergeCell ref="D83:E83"/>
    <mergeCell ref="F83:G83"/>
    <mergeCell ref="D49:E49"/>
    <mergeCell ref="F49:G49"/>
    <mergeCell ref="D45:E45"/>
    <mergeCell ref="F45:G45"/>
    <mergeCell ref="D46:E46"/>
    <mergeCell ref="F46:G46"/>
    <mergeCell ref="D47:E47"/>
    <mergeCell ref="F47:G47"/>
    <mergeCell ref="D57:E57"/>
    <mergeCell ref="F57:G57"/>
    <mergeCell ref="D58:E58"/>
    <mergeCell ref="F58:G58"/>
    <mergeCell ref="D55:E55"/>
    <mergeCell ref="F55:G55"/>
    <mergeCell ref="D56:E56"/>
    <mergeCell ref="F56:G56"/>
    <mergeCell ref="D53:E53"/>
    <mergeCell ref="F53:G53"/>
    <mergeCell ref="D54:E54"/>
    <mergeCell ref="F54:G54"/>
    <mergeCell ref="D61:E61"/>
    <mergeCell ref="F61:G61"/>
    <mergeCell ref="D62:E62"/>
    <mergeCell ref="F62:G62"/>
    <mergeCell ref="D59:E59"/>
    <mergeCell ref="F59:G59"/>
    <mergeCell ref="D60:E60"/>
    <mergeCell ref="F60:G60"/>
    <mergeCell ref="D64:E64"/>
    <mergeCell ref="F64:G64"/>
    <mergeCell ref="D65:E65"/>
    <mergeCell ref="F65:G65"/>
    <mergeCell ref="D66:E66"/>
    <mergeCell ref="F66:G66"/>
    <mergeCell ref="D79:E79"/>
    <mergeCell ref="F79:G79"/>
    <mergeCell ref="D80:E80"/>
    <mergeCell ref="F80:G80"/>
    <mergeCell ref="D74:E74"/>
    <mergeCell ref="F74:G74"/>
    <mergeCell ref="D75:E75"/>
    <mergeCell ref="F75:G75"/>
    <mergeCell ref="D76:E76"/>
    <mergeCell ref="F76:G76"/>
    <mergeCell ref="D77:E77"/>
    <mergeCell ref="F77:G77"/>
    <mergeCell ref="D78:E78"/>
    <mergeCell ref="F78:G78"/>
    <mergeCell ref="D67:E67"/>
    <mergeCell ref="F67:G67"/>
    <mergeCell ref="D68:E68"/>
    <mergeCell ref="F68:G68"/>
    <mergeCell ref="D69:E69"/>
    <mergeCell ref="F69:G69"/>
    <mergeCell ref="D90:E90"/>
    <mergeCell ref="F90:G90"/>
    <mergeCell ref="D88:E88"/>
    <mergeCell ref="F88:G88"/>
    <mergeCell ref="D89:E89"/>
    <mergeCell ref="F89:G89"/>
    <mergeCell ref="D87:E87"/>
    <mergeCell ref="F87:G87"/>
    <mergeCell ref="D91:E91"/>
    <mergeCell ref="F91:G91"/>
    <mergeCell ref="D92:E92"/>
    <mergeCell ref="F92:G92"/>
    <mergeCell ref="D93:E93"/>
    <mergeCell ref="F93:G93"/>
    <mergeCell ref="D94:E94"/>
    <mergeCell ref="F94:G94"/>
    <mergeCell ref="D95:E95"/>
    <mergeCell ref="F95:G95"/>
    <mergeCell ref="D96:E96"/>
    <mergeCell ref="F96:G96"/>
    <mergeCell ref="D97:E97"/>
    <mergeCell ref="F97:G97"/>
    <mergeCell ref="D98:E98"/>
    <mergeCell ref="F98:G98"/>
    <mergeCell ref="D99:E99"/>
    <mergeCell ref="F99:G99"/>
    <mergeCell ref="D100:E100"/>
    <mergeCell ref="F100:G100"/>
    <mergeCell ref="D101:E101"/>
    <mergeCell ref="F101:G101"/>
    <mergeCell ref="D102:E102"/>
    <mergeCell ref="F102:G102"/>
    <mergeCell ref="D103:E103"/>
    <mergeCell ref="F103:G103"/>
    <mergeCell ref="D104:E104"/>
    <mergeCell ref="F104:G104"/>
    <mergeCell ref="D110:E110"/>
    <mergeCell ref="F110:G110"/>
    <mergeCell ref="D111:E111"/>
    <mergeCell ref="F111:G111"/>
    <mergeCell ref="D105:E105"/>
    <mergeCell ref="F105:G105"/>
    <mergeCell ref="D106:E106"/>
    <mergeCell ref="F106:G106"/>
    <mergeCell ref="D107:E107"/>
    <mergeCell ref="F107:G107"/>
    <mergeCell ref="D108:E108"/>
    <mergeCell ref="F108:G108"/>
    <mergeCell ref="D109:E109"/>
    <mergeCell ref="F109:G109"/>
    <mergeCell ref="F123:G123"/>
    <mergeCell ref="D124:E124"/>
    <mergeCell ref="F124:G124"/>
    <mergeCell ref="D125:E125"/>
    <mergeCell ref="F125:G125"/>
    <mergeCell ref="D112:E112"/>
    <mergeCell ref="F112:G112"/>
    <mergeCell ref="D113:E113"/>
    <mergeCell ref="F113:G113"/>
    <mergeCell ref="D126:E126"/>
    <mergeCell ref="F126:G126"/>
    <mergeCell ref="D127:E127"/>
    <mergeCell ref="F127:G127"/>
    <mergeCell ref="D115:E115"/>
    <mergeCell ref="F115:G115"/>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14:E114"/>
    <mergeCell ref="F114:G114"/>
    <mergeCell ref="D122:E122"/>
    <mergeCell ref="F122:G122"/>
    <mergeCell ref="D123:E123"/>
  </mergeCells>
  <conditionalFormatting sqref="G217 G382 G435 G462 G464">
    <cfRule type="cellIs" dxfId="8" priority="58" operator="lessThan">
      <formula>0</formula>
    </cfRule>
  </conditionalFormatting>
  <conditionalFormatting sqref="H1:H1048576">
    <cfRule type="cellIs" dxfId="7" priority="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20"/>
  <sheetViews>
    <sheetView workbookViewId="0">
      <selection sqref="A1:E1"/>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9" width="12.26953125" style="5" bestFit="1" customWidth="1"/>
    <col min="10" max="16384" width="9.1796875" style="5"/>
  </cols>
  <sheetData>
    <row r="1" spans="1:10" customFormat="1" ht="18">
      <c r="A1" s="74" t="s">
        <v>949</v>
      </c>
      <c r="B1" s="75"/>
      <c r="C1" s="75"/>
      <c r="D1" s="75"/>
      <c r="E1" s="75"/>
    </row>
    <row r="2" spans="1:10" s="77" customFormat="1" ht="22.5">
      <c r="A2" s="76" t="s">
        <v>944</v>
      </c>
      <c r="E2" s="78"/>
      <c r="H2" s="79"/>
    </row>
    <row r="3" spans="1:10" s="77" customFormat="1" ht="15">
      <c r="A3" s="80" t="s">
        <v>948</v>
      </c>
      <c r="E3" s="78"/>
      <c r="H3" s="79"/>
    </row>
    <row r="4" spans="1:10" s="77" customFormat="1">
      <c r="A4" s="81" t="s">
        <v>945</v>
      </c>
      <c r="H4" s="79"/>
    </row>
    <row r="5" spans="1:10" s="77" customFormat="1">
      <c r="A5" s="82" t="s">
        <v>946</v>
      </c>
      <c r="H5" s="79"/>
    </row>
    <row r="6" spans="1:10" s="77" customFormat="1" ht="15">
      <c r="A6" s="83" t="s">
        <v>947</v>
      </c>
      <c r="H6" s="79"/>
    </row>
    <row r="7" spans="1:10" ht="13.5" thickBot="1"/>
    <row r="8" spans="1:10" ht="14.25" customHeight="1" thickBot="1">
      <c r="A8" s="6" t="s">
        <v>4</v>
      </c>
      <c r="B8" s="7" t="s">
        <v>856</v>
      </c>
      <c r="C8" s="8"/>
      <c r="D8" s="8"/>
      <c r="E8" s="9"/>
      <c r="F8" s="9"/>
      <c r="G8" s="9"/>
      <c r="H8" s="84" t="s">
        <v>5</v>
      </c>
      <c r="I8" s="84"/>
    </row>
    <row r="9" spans="1:10" ht="14.25" customHeight="1" thickTop="1">
      <c r="A9" s="10"/>
      <c r="B9" s="11"/>
      <c r="C9" s="12"/>
      <c r="D9" s="12"/>
      <c r="E9" s="11"/>
      <c r="F9" s="11"/>
      <c r="G9" s="11"/>
      <c r="H9" s="13"/>
      <c r="I9" s="13"/>
    </row>
    <row r="10" spans="1:10">
      <c r="A10" s="10" t="s">
        <v>6</v>
      </c>
      <c r="B10" s="10"/>
      <c r="C10" s="10"/>
      <c r="D10" s="14" t="s">
        <v>7</v>
      </c>
      <c r="E10" s="14"/>
      <c r="F10" s="14"/>
      <c r="G10" s="14"/>
    </row>
    <row r="11" spans="1:10" ht="13.5" thickBot="1">
      <c r="A11" s="10" t="s">
        <v>8</v>
      </c>
      <c r="B11" s="10"/>
      <c r="C11" s="10"/>
      <c r="D11" s="14" t="s">
        <v>9</v>
      </c>
      <c r="E11" s="14"/>
      <c r="I11" s="4"/>
    </row>
    <row r="12" spans="1:10" ht="39.5" thickBot="1">
      <c r="A12" s="26" t="s">
        <v>18</v>
      </c>
      <c r="B12" s="48" t="s">
        <v>19</v>
      </c>
      <c r="C12" s="27" t="s">
        <v>20</v>
      </c>
      <c r="D12" s="85" t="s">
        <v>10</v>
      </c>
      <c r="E12" s="86"/>
      <c r="F12" s="85" t="s">
        <v>11</v>
      </c>
      <c r="G12" s="86"/>
      <c r="H12" s="15" t="s">
        <v>12</v>
      </c>
      <c r="I12" s="16" t="s">
        <v>13</v>
      </c>
      <c r="J12" s="5" t="s">
        <v>797</v>
      </c>
    </row>
    <row r="13" spans="1:10" ht="15" customHeight="1">
      <c r="A13" s="50" t="s">
        <v>14</v>
      </c>
      <c r="B13" s="51"/>
      <c r="C13" s="52"/>
      <c r="D13" s="87" t="s">
        <v>7</v>
      </c>
      <c r="E13" s="88"/>
      <c r="F13" s="87" t="s">
        <v>15</v>
      </c>
      <c r="G13" s="88"/>
      <c r="H13" s="56">
        <v>0</v>
      </c>
      <c r="I13" s="18">
        <v>0</v>
      </c>
    </row>
    <row r="14" spans="1:10" ht="15" customHeight="1">
      <c r="A14" s="53" t="s">
        <v>863</v>
      </c>
      <c r="B14" s="54" t="s">
        <v>79</v>
      </c>
      <c r="C14" s="55" t="s">
        <v>48</v>
      </c>
      <c r="D14" s="89" t="s">
        <v>7</v>
      </c>
      <c r="E14" s="90"/>
      <c r="F14" s="89" t="s">
        <v>15</v>
      </c>
      <c r="G14" s="90"/>
      <c r="H14" s="57">
        <v>50283.680600000007</v>
      </c>
      <c r="I14" s="33">
        <v>3.3264569272989301E-3</v>
      </c>
    </row>
    <row r="15" spans="1:10" ht="15" customHeight="1">
      <c r="A15" s="53" t="s">
        <v>863</v>
      </c>
      <c r="B15" s="59" t="s">
        <v>158</v>
      </c>
      <c r="C15" s="55" t="s">
        <v>104</v>
      </c>
      <c r="D15" s="89" t="s">
        <v>7</v>
      </c>
      <c r="E15" s="90"/>
      <c r="F15" s="89" t="s">
        <v>15</v>
      </c>
      <c r="G15" s="90"/>
      <c r="H15" s="57">
        <v>10681.817499999999</v>
      </c>
      <c r="I15" s="61">
        <v>7.0664289875029419E-4</v>
      </c>
    </row>
    <row r="16" spans="1:10" ht="15" customHeight="1">
      <c r="A16" s="53" t="s">
        <v>863</v>
      </c>
      <c r="B16" s="59" t="s">
        <v>165</v>
      </c>
      <c r="C16" s="55" t="s">
        <v>50</v>
      </c>
      <c r="D16" s="89" t="s">
        <v>7</v>
      </c>
      <c r="E16" s="90"/>
      <c r="F16" s="89" t="s">
        <v>15</v>
      </c>
      <c r="G16" s="90"/>
      <c r="H16" s="57">
        <v>0</v>
      </c>
      <c r="I16" s="61">
        <v>0</v>
      </c>
    </row>
    <row r="17" spans="1:9" ht="15" customHeight="1">
      <c r="A17" s="53" t="s">
        <v>863</v>
      </c>
      <c r="B17" s="59" t="s">
        <v>290</v>
      </c>
      <c r="C17" s="55" t="s">
        <v>289</v>
      </c>
      <c r="D17" s="89" t="s">
        <v>7</v>
      </c>
      <c r="E17" s="90"/>
      <c r="F17" s="89" t="s">
        <v>15</v>
      </c>
      <c r="G17" s="90"/>
      <c r="H17" s="57">
        <v>723.97479999999996</v>
      </c>
      <c r="I17" s="61">
        <v>4.7893689561178567E-5</v>
      </c>
    </row>
    <row r="18" spans="1:9" ht="15" customHeight="1">
      <c r="A18" s="53" t="s">
        <v>863</v>
      </c>
      <c r="B18" s="59" t="s">
        <v>324</v>
      </c>
      <c r="C18" s="55" t="s">
        <v>295</v>
      </c>
      <c r="D18" s="89" t="s">
        <v>7</v>
      </c>
      <c r="E18" s="90"/>
      <c r="F18" s="89" t="s">
        <v>15</v>
      </c>
      <c r="G18" s="90"/>
      <c r="H18" s="57">
        <v>37092.107199999999</v>
      </c>
      <c r="I18" s="61">
        <v>2.4537841198433376E-3</v>
      </c>
    </row>
    <row r="19" spans="1:9" ht="15" customHeight="1">
      <c r="A19" s="53" t="s">
        <v>863</v>
      </c>
      <c r="B19" s="59" t="s">
        <v>325</v>
      </c>
      <c r="C19" s="55" t="s">
        <v>296</v>
      </c>
      <c r="D19" s="89" t="s">
        <v>7</v>
      </c>
      <c r="E19" s="90"/>
      <c r="F19" s="89" t="s">
        <v>15</v>
      </c>
      <c r="G19" s="90"/>
      <c r="H19" s="57">
        <v>86796.065000000002</v>
      </c>
      <c r="I19" s="61">
        <v>5.7418901766219995E-3</v>
      </c>
    </row>
    <row r="20" spans="1:9" ht="15" customHeight="1">
      <c r="A20" s="53" t="s">
        <v>863</v>
      </c>
      <c r="B20" s="59" t="s">
        <v>326</v>
      </c>
      <c r="C20" s="55" t="s">
        <v>297</v>
      </c>
      <c r="D20" s="89" t="s">
        <v>7</v>
      </c>
      <c r="E20" s="90"/>
      <c r="F20" s="89" t="s">
        <v>15</v>
      </c>
      <c r="G20" s="90"/>
      <c r="H20" s="57">
        <v>18155.913799999998</v>
      </c>
      <c r="I20" s="61">
        <v>1.2010828266905392E-3</v>
      </c>
    </row>
    <row r="21" spans="1:9" ht="15" customHeight="1">
      <c r="A21" s="53" t="s">
        <v>863</v>
      </c>
      <c r="B21" s="59" t="s">
        <v>887</v>
      </c>
      <c r="C21" s="55" t="s">
        <v>298</v>
      </c>
      <c r="D21" s="89" t="s">
        <v>7</v>
      </c>
      <c r="E21" s="90"/>
      <c r="F21" s="89" t="s">
        <v>15</v>
      </c>
      <c r="G21" s="90"/>
      <c r="H21" s="57">
        <v>1254.46</v>
      </c>
      <c r="I21" s="61">
        <v>8.2987305368800217E-5</v>
      </c>
    </row>
    <row r="22" spans="1:9" ht="15" customHeight="1">
      <c r="A22" s="53" t="s">
        <v>863</v>
      </c>
      <c r="B22" s="59" t="s">
        <v>329</v>
      </c>
      <c r="C22" s="55" t="s">
        <v>316</v>
      </c>
      <c r="D22" s="89" t="s">
        <v>7</v>
      </c>
      <c r="E22" s="90"/>
      <c r="F22" s="89" t="s">
        <v>15</v>
      </c>
      <c r="G22" s="90"/>
      <c r="H22" s="57">
        <v>33722.139199999998</v>
      </c>
      <c r="I22" s="61">
        <v>2.230847905457E-3</v>
      </c>
    </row>
    <row r="23" spans="1:9" ht="15" customHeight="1">
      <c r="A23" s="53" t="s">
        <v>863</v>
      </c>
      <c r="B23" s="59" t="s">
        <v>333</v>
      </c>
      <c r="C23" s="55" t="s">
        <v>332</v>
      </c>
      <c r="D23" s="89" t="s">
        <v>7</v>
      </c>
      <c r="E23" s="90"/>
      <c r="F23" s="89" t="s">
        <v>15</v>
      </c>
      <c r="G23" s="90"/>
      <c r="H23" s="57">
        <v>17404.479199999998</v>
      </c>
      <c r="I23" s="61">
        <v>1.1513725668059018E-3</v>
      </c>
    </row>
    <row r="24" spans="1:9" ht="15" customHeight="1">
      <c r="A24" s="53" t="s">
        <v>863</v>
      </c>
      <c r="B24" s="59" t="s">
        <v>335</v>
      </c>
      <c r="C24" s="55" t="s">
        <v>334</v>
      </c>
      <c r="D24" s="89" t="s">
        <v>7</v>
      </c>
      <c r="E24" s="90"/>
      <c r="F24" s="89" t="s">
        <v>15</v>
      </c>
      <c r="G24" s="90"/>
      <c r="H24" s="57">
        <v>43584.35</v>
      </c>
      <c r="I24" s="61">
        <v>2.883270700341715E-3</v>
      </c>
    </row>
    <row r="25" spans="1:9" ht="15" customHeight="1">
      <c r="A25" s="53" t="s">
        <v>863</v>
      </c>
      <c r="B25" s="59" t="s">
        <v>337</v>
      </c>
      <c r="C25" s="55" t="s">
        <v>336</v>
      </c>
      <c r="D25" s="89" t="s">
        <v>7</v>
      </c>
      <c r="E25" s="90"/>
      <c r="F25" s="89" t="s">
        <v>15</v>
      </c>
      <c r="G25" s="90"/>
      <c r="H25" s="57">
        <v>17293.9185</v>
      </c>
      <c r="I25" s="61">
        <v>1.1440585555399481E-3</v>
      </c>
    </row>
    <row r="26" spans="1:9" ht="15" customHeight="1">
      <c r="A26" s="53" t="s">
        <v>863</v>
      </c>
      <c r="B26" s="59" t="s">
        <v>888</v>
      </c>
      <c r="C26" s="55" t="s">
        <v>338</v>
      </c>
      <c r="D26" s="89" t="s">
        <v>7</v>
      </c>
      <c r="E26" s="90"/>
      <c r="F26" s="89" t="s">
        <v>15</v>
      </c>
      <c r="G26" s="90"/>
      <c r="H26" s="57">
        <v>6043.2929999999997</v>
      </c>
      <c r="I26" s="61">
        <v>3.9978684184759398E-4</v>
      </c>
    </row>
    <row r="27" spans="1:9" ht="15" customHeight="1">
      <c r="A27" s="53" t="s">
        <v>863</v>
      </c>
      <c r="B27" s="59" t="s">
        <v>340</v>
      </c>
      <c r="C27" s="55" t="s">
        <v>339</v>
      </c>
      <c r="D27" s="89" t="s">
        <v>7</v>
      </c>
      <c r="E27" s="90"/>
      <c r="F27" s="89" t="s">
        <v>15</v>
      </c>
      <c r="G27" s="90"/>
      <c r="H27" s="57">
        <v>15151.154399999999</v>
      </c>
      <c r="I27" s="61">
        <v>1.0023065517295417E-3</v>
      </c>
    </row>
    <row r="28" spans="1:9" ht="15" customHeight="1">
      <c r="A28" s="53" t="s">
        <v>863</v>
      </c>
      <c r="B28" s="59" t="s">
        <v>78</v>
      </c>
      <c r="C28" s="55" t="s">
        <v>77</v>
      </c>
      <c r="D28" s="89" t="s">
        <v>7</v>
      </c>
      <c r="E28" s="90"/>
      <c r="F28" s="89" t="s">
        <v>15</v>
      </c>
      <c r="G28" s="90"/>
      <c r="H28" s="57">
        <v>694.08500000000004</v>
      </c>
      <c r="I28" s="61">
        <v>4.5916365485470805E-5</v>
      </c>
    </row>
    <row r="29" spans="1:9" ht="15" customHeight="1">
      <c r="A29" s="53" t="s">
        <v>863</v>
      </c>
      <c r="B29" s="59" t="s">
        <v>497</v>
      </c>
      <c r="C29" s="55" t="s">
        <v>496</v>
      </c>
      <c r="D29" s="89" t="s">
        <v>7</v>
      </c>
      <c r="E29" s="90"/>
      <c r="F29" s="89" t="s">
        <v>15</v>
      </c>
      <c r="G29" s="90"/>
      <c r="H29" s="57">
        <v>18540.629000000001</v>
      </c>
      <c r="I29" s="61">
        <v>1.226533201977451E-3</v>
      </c>
    </row>
    <row r="30" spans="1:9" ht="15" customHeight="1">
      <c r="A30" s="53" t="s">
        <v>863</v>
      </c>
      <c r="B30" s="59" t="s">
        <v>439</v>
      </c>
      <c r="C30" s="55" t="s">
        <v>438</v>
      </c>
      <c r="D30" s="89" t="s">
        <v>7</v>
      </c>
      <c r="E30" s="90"/>
      <c r="F30" s="89" t="s">
        <v>15</v>
      </c>
      <c r="G30" s="90"/>
      <c r="H30" s="57">
        <v>0</v>
      </c>
      <c r="I30" s="61">
        <v>0</v>
      </c>
    </row>
    <row r="31" spans="1:9" ht="15" customHeight="1">
      <c r="A31" s="53" t="s">
        <v>863</v>
      </c>
      <c r="B31" s="59" t="s">
        <v>598</v>
      </c>
      <c r="C31" s="55" t="s">
        <v>107</v>
      </c>
      <c r="D31" s="89" t="s">
        <v>7</v>
      </c>
      <c r="E31" s="90"/>
      <c r="F31" s="89" t="s">
        <v>15</v>
      </c>
      <c r="G31" s="90"/>
      <c r="H31" s="57">
        <v>10246.990800000001</v>
      </c>
      <c r="I31" s="61">
        <v>6.7787745693835327E-4</v>
      </c>
    </row>
    <row r="32" spans="1:9" ht="15" customHeight="1">
      <c r="A32" s="53" t="s">
        <v>863</v>
      </c>
      <c r="B32" s="59" t="s">
        <v>599</v>
      </c>
      <c r="C32" s="55" t="s">
        <v>105</v>
      </c>
      <c r="D32" s="89" t="s">
        <v>7</v>
      </c>
      <c r="E32" s="90"/>
      <c r="F32" s="89" t="s">
        <v>15</v>
      </c>
      <c r="G32" s="90"/>
      <c r="H32" s="57">
        <v>3374.1841999999997</v>
      </c>
      <c r="I32" s="61">
        <v>2.232151320695605E-4</v>
      </c>
    </row>
    <row r="33" spans="1:9" ht="15" customHeight="1">
      <c r="A33" s="53" t="s">
        <v>863</v>
      </c>
      <c r="B33" s="59" t="s">
        <v>600</v>
      </c>
      <c r="C33" s="55" t="s">
        <v>106</v>
      </c>
      <c r="D33" s="89" t="s">
        <v>7</v>
      </c>
      <c r="E33" s="90"/>
      <c r="F33" s="89" t="s">
        <v>15</v>
      </c>
      <c r="G33" s="90"/>
      <c r="H33" s="57">
        <v>13701.021500000001</v>
      </c>
      <c r="I33" s="61">
        <v>9.0637473899924856E-4</v>
      </c>
    </row>
    <row r="34" spans="1:9" ht="15" customHeight="1">
      <c r="A34" s="53" t="s">
        <v>863</v>
      </c>
      <c r="B34" s="59" t="s">
        <v>614</v>
      </c>
      <c r="C34" s="55" t="s">
        <v>87</v>
      </c>
      <c r="D34" s="89" t="s">
        <v>7</v>
      </c>
      <c r="E34" s="90"/>
      <c r="F34" s="89" t="s">
        <v>15</v>
      </c>
      <c r="G34" s="90"/>
      <c r="H34" s="57">
        <v>5835.2007999999996</v>
      </c>
      <c r="I34" s="61">
        <v>3.8602075050449383E-4</v>
      </c>
    </row>
    <row r="35" spans="1:9" ht="15" customHeight="1">
      <c r="A35" s="53" t="s">
        <v>863</v>
      </c>
      <c r="B35" s="59" t="s">
        <v>615</v>
      </c>
      <c r="C35" s="55" t="s">
        <v>89</v>
      </c>
      <c r="D35" s="89" t="s">
        <v>7</v>
      </c>
      <c r="E35" s="90"/>
      <c r="F35" s="89" t="s">
        <v>15</v>
      </c>
      <c r="G35" s="90"/>
      <c r="H35" s="57">
        <v>2158.9495000000002</v>
      </c>
      <c r="I35" s="61">
        <v>1.4282272964647624E-4</v>
      </c>
    </row>
    <row r="36" spans="1:9" ht="15" customHeight="1">
      <c r="A36" s="53" t="s">
        <v>863</v>
      </c>
      <c r="B36" s="59" t="s">
        <v>616</v>
      </c>
      <c r="C36" s="55" t="s">
        <v>84</v>
      </c>
      <c r="D36" s="89" t="s">
        <v>7</v>
      </c>
      <c r="E36" s="90"/>
      <c r="F36" s="89" t="s">
        <v>15</v>
      </c>
      <c r="G36" s="90"/>
      <c r="H36" s="57">
        <v>4168.1076000000003</v>
      </c>
      <c r="I36" s="61">
        <v>2.7573618785072223E-4</v>
      </c>
    </row>
    <row r="37" spans="1:9" ht="15" customHeight="1">
      <c r="A37" s="53" t="s">
        <v>863</v>
      </c>
      <c r="B37" s="59" t="s">
        <v>635</v>
      </c>
      <c r="C37" s="55" t="s">
        <v>93</v>
      </c>
      <c r="D37" s="89" t="s">
        <v>7</v>
      </c>
      <c r="E37" s="90"/>
      <c r="F37" s="89" t="s">
        <v>15</v>
      </c>
      <c r="G37" s="90"/>
      <c r="H37" s="57">
        <v>3897.1038000000003</v>
      </c>
      <c r="I37" s="61">
        <v>2.5780825463108569E-4</v>
      </c>
    </row>
    <row r="38" spans="1:9" ht="15" customHeight="1">
      <c r="A38" s="53" t="s">
        <v>863</v>
      </c>
      <c r="B38" s="59" t="s">
        <v>611</v>
      </c>
      <c r="C38" s="55" t="s">
        <v>403</v>
      </c>
      <c r="D38" s="89" t="s">
        <v>7</v>
      </c>
      <c r="E38" s="90"/>
      <c r="F38" s="89" t="s">
        <v>15</v>
      </c>
      <c r="G38" s="90"/>
      <c r="H38" s="57">
        <v>4930.9924000000001</v>
      </c>
      <c r="I38" s="61">
        <v>3.2620392206210886E-4</v>
      </c>
    </row>
    <row r="39" spans="1:9" ht="15" customHeight="1">
      <c r="A39" s="53" t="s">
        <v>863</v>
      </c>
      <c r="B39" s="59" t="s">
        <v>288</v>
      </c>
      <c r="C39" s="55" t="s">
        <v>287</v>
      </c>
      <c r="D39" s="89" t="s">
        <v>7</v>
      </c>
      <c r="E39" s="90"/>
      <c r="F39" s="89" t="s">
        <v>15</v>
      </c>
      <c r="G39" s="90"/>
      <c r="H39" s="57">
        <v>3110.3906000000002</v>
      </c>
      <c r="I39" s="61">
        <v>2.0576418103283146E-4</v>
      </c>
    </row>
    <row r="40" spans="1:9" ht="15" customHeight="1">
      <c r="A40" s="53" t="s">
        <v>863</v>
      </c>
      <c r="B40" s="59"/>
      <c r="C40" s="55" t="s">
        <v>938</v>
      </c>
      <c r="D40" s="89" t="s">
        <v>7</v>
      </c>
      <c r="E40" s="90"/>
      <c r="F40" s="89" t="s">
        <v>15</v>
      </c>
      <c r="G40" s="90"/>
      <c r="H40" s="57">
        <v>0</v>
      </c>
      <c r="I40" s="61">
        <v>0</v>
      </c>
    </row>
    <row r="41" spans="1:9" ht="15" customHeight="1">
      <c r="A41" s="53" t="s">
        <v>863</v>
      </c>
      <c r="B41" s="59"/>
      <c r="C41" s="55" t="s">
        <v>938</v>
      </c>
      <c r="D41" s="89" t="s">
        <v>7</v>
      </c>
      <c r="E41" s="90"/>
      <c r="F41" s="89" t="s">
        <v>15</v>
      </c>
      <c r="G41" s="90"/>
      <c r="H41" s="57">
        <v>0</v>
      </c>
      <c r="I41" s="61">
        <v>0</v>
      </c>
    </row>
    <row r="42" spans="1:9" ht="15" customHeight="1">
      <c r="A42" s="53" t="s">
        <v>863</v>
      </c>
      <c r="B42" s="59"/>
      <c r="C42" s="55" t="s">
        <v>938</v>
      </c>
      <c r="D42" s="89" t="s">
        <v>7</v>
      </c>
      <c r="E42" s="90"/>
      <c r="F42" s="89" t="s">
        <v>15</v>
      </c>
      <c r="G42" s="90"/>
      <c r="H42" s="57">
        <v>0</v>
      </c>
      <c r="I42" s="61">
        <v>0</v>
      </c>
    </row>
    <row r="43" spans="1:9" ht="15" customHeight="1">
      <c r="A43" s="63"/>
      <c r="B43" s="64"/>
      <c r="C43" s="55" t="s">
        <v>938</v>
      </c>
      <c r="D43" s="89" t="s">
        <v>7</v>
      </c>
      <c r="E43" s="90"/>
      <c r="F43" s="89" t="s">
        <v>15</v>
      </c>
      <c r="G43" s="90"/>
      <c r="H43" s="57">
        <v>0</v>
      </c>
      <c r="I43" s="61">
        <v>0</v>
      </c>
    </row>
    <row r="44" spans="1:9" ht="13.5" thickBot="1">
      <c r="A44" s="22" t="s">
        <v>939</v>
      </c>
      <c r="B44" s="22"/>
      <c r="C44" s="22"/>
      <c r="D44" s="23"/>
      <c r="E44" s="23"/>
      <c r="F44" s="23"/>
      <c r="G44" s="23"/>
      <c r="H44" s="23">
        <v>408845.00840000005</v>
      </c>
      <c r="I44" s="24">
        <v>2.7046653987054581E-2</v>
      </c>
    </row>
    <row r="45" spans="1:9" ht="13.5" thickTop="1">
      <c r="I45" s="4"/>
    </row>
    <row r="46" spans="1:9">
      <c r="A46" s="10" t="s">
        <v>6</v>
      </c>
      <c r="B46" s="10"/>
      <c r="C46" s="10"/>
      <c r="D46" s="14" t="s">
        <v>16</v>
      </c>
    </row>
    <row r="47" spans="1:9" ht="13.5" thickBot="1">
      <c r="A47" s="10" t="s">
        <v>17</v>
      </c>
      <c r="B47" s="10"/>
      <c r="C47" s="10"/>
      <c r="D47" s="25" t="s">
        <v>9</v>
      </c>
      <c r="I47" s="4"/>
    </row>
    <row r="48" spans="1:9" ht="39.5" thickBot="1">
      <c r="A48" s="26" t="s">
        <v>18</v>
      </c>
      <c r="B48" s="48" t="s">
        <v>19</v>
      </c>
      <c r="C48" s="27" t="s">
        <v>20</v>
      </c>
      <c r="D48" s="26" t="s">
        <v>10</v>
      </c>
      <c r="E48" s="26" t="s">
        <v>21</v>
      </c>
      <c r="F48" s="28" t="s">
        <v>22</v>
      </c>
      <c r="G48" s="28" t="s">
        <v>35</v>
      </c>
      <c r="H48" s="26" t="s">
        <v>12</v>
      </c>
      <c r="I48" s="29" t="s">
        <v>13</v>
      </c>
    </row>
    <row r="49" spans="1:9">
      <c r="A49" s="30" t="s">
        <v>863</v>
      </c>
      <c r="B49" s="34" t="s">
        <v>439</v>
      </c>
      <c r="C49" s="49" t="s">
        <v>438</v>
      </c>
      <c r="D49" s="31" t="s">
        <v>16</v>
      </c>
      <c r="E49" s="31" t="s">
        <v>26</v>
      </c>
      <c r="F49" s="31" t="s">
        <v>27</v>
      </c>
      <c r="G49" s="45"/>
      <c r="H49" s="32">
        <v>0</v>
      </c>
      <c r="I49" s="33">
        <v>0</v>
      </c>
    </row>
    <row r="50" spans="1:9">
      <c r="A50" s="34" t="s">
        <v>863</v>
      </c>
      <c r="B50" s="34" t="s">
        <v>439</v>
      </c>
      <c r="C50" s="34" t="s">
        <v>438</v>
      </c>
      <c r="D50" s="35" t="s">
        <v>16</v>
      </c>
      <c r="E50" s="37" t="s">
        <v>28</v>
      </c>
      <c r="F50" s="35" t="s">
        <v>27</v>
      </c>
      <c r="G50" s="37"/>
      <c r="H50" s="32">
        <v>0</v>
      </c>
      <c r="I50" s="33">
        <v>0</v>
      </c>
    </row>
    <row r="51" spans="1:9">
      <c r="A51" s="34" t="s">
        <v>863</v>
      </c>
      <c r="B51" s="34" t="s">
        <v>165</v>
      </c>
      <c r="C51" s="34" t="s">
        <v>50</v>
      </c>
      <c r="D51" s="37" t="s">
        <v>16</v>
      </c>
      <c r="E51" s="37" t="s">
        <v>26</v>
      </c>
      <c r="F51" s="35" t="s">
        <v>27</v>
      </c>
      <c r="G51" s="37"/>
      <c r="H51" s="32">
        <v>0</v>
      </c>
      <c r="I51" s="33">
        <v>0</v>
      </c>
    </row>
    <row r="52" spans="1:9">
      <c r="A52" s="34" t="s">
        <v>863</v>
      </c>
      <c r="B52" s="34" t="s">
        <v>165</v>
      </c>
      <c r="C52" s="34" t="s">
        <v>50</v>
      </c>
      <c r="D52" s="37" t="s">
        <v>16</v>
      </c>
      <c r="E52" s="37" t="s">
        <v>28</v>
      </c>
      <c r="F52" s="35" t="s">
        <v>27</v>
      </c>
      <c r="G52" s="37"/>
      <c r="H52" s="32">
        <v>0</v>
      </c>
      <c r="I52" s="33">
        <v>0</v>
      </c>
    </row>
    <row r="53" spans="1:9">
      <c r="A53" s="34" t="s">
        <v>863</v>
      </c>
      <c r="B53" s="34" t="s">
        <v>325</v>
      </c>
      <c r="C53" s="34" t="s">
        <v>296</v>
      </c>
      <c r="D53" s="37" t="s">
        <v>16</v>
      </c>
      <c r="E53" s="37" t="s">
        <v>26</v>
      </c>
      <c r="F53" s="35" t="s">
        <v>27</v>
      </c>
      <c r="G53" s="37"/>
      <c r="H53" s="32">
        <v>1649125.2350000001</v>
      </c>
      <c r="I53" s="33">
        <v>0.10909591335581799</v>
      </c>
    </row>
    <row r="54" spans="1:9">
      <c r="A54" s="34" t="s">
        <v>863</v>
      </c>
      <c r="B54" s="34" t="s">
        <v>615</v>
      </c>
      <c r="C54" s="34" t="s">
        <v>89</v>
      </c>
      <c r="D54" s="37" t="s">
        <v>16</v>
      </c>
      <c r="E54" s="37" t="s">
        <v>26</v>
      </c>
      <c r="F54" s="35" t="s">
        <v>27</v>
      </c>
      <c r="G54" s="37"/>
      <c r="H54" s="32">
        <v>41020.040499999996</v>
      </c>
      <c r="I54" s="33">
        <v>2.7136318632830477E-3</v>
      </c>
    </row>
    <row r="55" spans="1:9" ht="13.5" thickBot="1">
      <c r="A55" s="22" t="s">
        <v>940</v>
      </c>
      <c r="B55" s="22"/>
      <c r="C55" s="22"/>
      <c r="D55" s="23"/>
      <c r="E55" s="23"/>
      <c r="F55" s="23"/>
      <c r="G55" s="46">
        <v>0</v>
      </c>
      <c r="H55" s="23">
        <v>1690145.2755</v>
      </c>
      <c r="I55" s="24">
        <v>0.11180954521910104</v>
      </c>
    </row>
    <row r="56" spans="1:9" ht="13.5" thickTop="1">
      <c r="I56" s="4"/>
    </row>
    <row r="57" spans="1:9">
      <c r="A57" s="10" t="s">
        <v>6</v>
      </c>
      <c r="B57" s="10"/>
      <c r="C57" s="10"/>
      <c r="D57" s="14" t="s">
        <v>30</v>
      </c>
    </row>
    <row r="58" spans="1:9" ht="13.5" thickBot="1">
      <c r="A58" s="10" t="s">
        <v>17</v>
      </c>
      <c r="B58" s="10"/>
      <c r="C58" s="10"/>
      <c r="D58" s="25" t="s">
        <v>9</v>
      </c>
      <c r="I58" s="4"/>
    </row>
    <row r="59" spans="1:9" ht="39.5" thickBot="1">
      <c r="A59" s="26" t="s">
        <v>18</v>
      </c>
      <c r="B59" s="48" t="s">
        <v>19</v>
      </c>
      <c r="C59" s="27" t="s">
        <v>20</v>
      </c>
      <c r="D59" s="26" t="s">
        <v>31</v>
      </c>
      <c r="E59" s="26" t="s">
        <v>21</v>
      </c>
      <c r="F59" s="28" t="s">
        <v>22</v>
      </c>
      <c r="G59" s="28" t="s">
        <v>35</v>
      </c>
      <c r="H59" s="26" t="s">
        <v>12</v>
      </c>
      <c r="I59" s="29" t="s">
        <v>13</v>
      </c>
    </row>
    <row r="60" spans="1:9">
      <c r="A60" s="34" t="s">
        <v>863</v>
      </c>
      <c r="B60" s="49" t="s">
        <v>79</v>
      </c>
      <c r="C60" s="49" t="s">
        <v>48</v>
      </c>
      <c r="D60" s="31" t="s">
        <v>30</v>
      </c>
      <c r="E60" s="35" t="s">
        <v>26</v>
      </c>
      <c r="F60" s="31" t="s">
        <v>27</v>
      </c>
      <c r="G60" s="31"/>
      <c r="H60" s="32">
        <v>2463900.3494000002</v>
      </c>
      <c r="I60" s="18">
        <v>0.16299638943764758</v>
      </c>
    </row>
    <row r="61" spans="1:9">
      <c r="A61" s="34" t="s">
        <v>863</v>
      </c>
      <c r="B61" s="34" t="s">
        <v>158</v>
      </c>
      <c r="C61" s="34" t="s">
        <v>104</v>
      </c>
      <c r="D61" s="35" t="s">
        <v>30</v>
      </c>
      <c r="E61" s="35" t="s">
        <v>26</v>
      </c>
      <c r="F61" s="35" t="s">
        <v>27</v>
      </c>
      <c r="G61" s="35"/>
      <c r="H61" s="32">
        <v>202954.53249999997</v>
      </c>
      <c r="I61" s="33">
        <v>1.3426215076255589E-2</v>
      </c>
    </row>
    <row r="62" spans="1:9" s="4" customFormat="1">
      <c r="A62" s="34" t="s">
        <v>863</v>
      </c>
      <c r="B62" s="40" t="s">
        <v>165</v>
      </c>
      <c r="C62" s="40" t="s">
        <v>50</v>
      </c>
      <c r="D62" s="35" t="s">
        <v>30</v>
      </c>
      <c r="E62" s="35" t="s">
        <v>26</v>
      </c>
      <c r="F62" s="35" t="s">
        <v>27</v>
      </c>
      <c r="G62" s="37"/>
      <c r="H62" s="32">
        <v>0</v>
      </c>
      <c r="I62" s="33">
        <v>0</v>
      </c>
    </row>
    <row r="63" spans="1:9" s="4" customFormat="1">
      <c r="A63" s="34" t="s">
        <v>863</v>
      </c>
      <c r="B63" s="40" t="s">
        <v>290</v>
      </c>
      <c r="C63" s="40" t="s">
        <v>289</v>
      </c>
      <c r="D63" s="37" t="s">
        <v>30</v>
      </c>
      <c r="E63" s="35" t="s">
        <v>26</v>
      </c>
      <c r="F63" s="35" t="s">
        <v>27</v>
      </c>
      <c r="G63" s="37"/>
      <c r="H63" s="32">
        <v>17737.382599999997</v>
      </c>
      <c r="I63" s="33">
        <v>1.1733953942488747E-3</v>
      </c>
    </row>
    <row r="64" spans="1:9" s="4" customFormat="1">
      <c r="A64" s="34" t="s">
        <v>863</v>
      </c>
      <c r="B64" s="40" t="s">
        <v>324</v>
      </c>
      <c r="C64" s="40" t="s">
        <v>295</v>
      </c>
      <c r="D64" s="35" t="s">
        <v>30</v>
      </c>
      <c r="E64" s="35" t="s">
        <v>26</v>
      </c>
      <c r="F64" s="35" t="s">
        <v>27</v>
      </c>
      <c r="G64" s="37"/>
      <c r="H64" s="32">
        <v>1817513.2528000001</v>
      </c>
      <c r="I64" s="33">
        <v>0.12023542187232356</v>
      </c>
    </row>
    <row r="65" spans="1:9" s="4" customFormat="1">
      <c r="A65" s="34" t="s">
        <v>863</v>
      </c>
      <c r="B65" s="40" t="s">
        <v>325</v>
      </c>
      <c r="C65" s="40" t="s">
        <v>296</v>
      </c>
      <c r="D65" s="35" t="s">
        <v>30</v>
      </c>
      <c r="E65" s="35" t="s">
        <v>26</v>
      </c>
      <c r="F65" s="35" t="s">
        <v>27</v>
      </c>
      <c r="G65" s="37"/>
      <c r="H65" s="32">
        <v>0</v>
      </c>
      <c r="I65" s="33">
        <v>0</v>
      </c>
    </row>
    <row r="66" spans="1:9" s="4" customFormat="1">
      <c r="A66" s="34" t="s">
        <v>863</v>
      </c>
      <c r="B66" s="40" t="s">
        <v>326</v>
      </c>
      <c r="C66" s="40" t="s">
        <v>297</v>
      </c>
      <c r="D66" s="35" t="s">
        <v>30</v>
      </c>
      <c r="E66" s="35" t="s">
        <v>26</v>
      </c>
      <c r="F66" s="35" t="s">
        <v>27</v>
      </c>
      <c r="G66" s="37"/>
      <c r="H66" s="32">
        <v>790160.91619999998</v>
      </c>
      <c r="I66" s="33">
        <v>5.22721531520976E-2</v>
      </c>
    </row>
    <row r="67" spans="1:9" s="4" customFormat="1">
      <c r="A67" s="34" t="s">
        <v>863</v>
      </c>
      <c r="B67" s="40" t="s">
        <v>333</v>
      </c>
      <c r="C67" s="40" t="s">
        <v>332</v>
      </c>
      <c r="D67" s="35" t="s">
        <v>30</v>
      </c>
      <c r="E67" s="35" t="s">
        <v>26</v>
      </c>
      <c r="F67" s="35" t="s">
        <v>27</v>
      </c>
      <c r="G67" s="37"/>
      <c r="H67" s="32">
        <v>852819.4807999999</v>
      </c>
      <c r="I67" s="33">
        <v>5.6417255773489189E-2</v>
      </c>
    </row>
    <row r="68" spans="1:9" s="4" customFormat="1">
      <c r="A68" s="34" t="s">
        <v>863</v>
      </c>
      <c r="B68" s="40" t="s">
        <v>335</v>
      </c>
      <c r="C68" s="40" t="s">
        <v>334</v>
      </c>
      <c r="D68" s="35" t="s">
        <v>30</v>
      </c>
      <c r="E68" s="35" t="s">
        <v>26</v>
      </c>
      <c r="F68" s="35" t="s">
        <v>27</v>
      </c>
      <c r="G68" s="37"/>
      <c r="H68" s="32">
        <v>828102.64999999991</v>
      </c>
      <c r="I68" s="33">
        <v>5.478214330649258E-2</v>
      </c>
    </row>
    <row r="69" spans="1:9" s="4" customFormat="1">
      <c r="A69" s="34" t="s">
        <v>863</v>
      </c>
      <c r="B69" s="40" t="s">
        <v>337</v>
      </c>
      <c r="C69" s="40" t="s">
        <v>336</v>
      </c>
      <c r="D69" s="35" t="s">
        <v>30</v>
      </c>
      <c r="E69" s="35" t="s">
        <v>26</v>
      </c>
      <c r="F69" s="35" t="s">
        <v>27</v>
      </c>
      <c r="G69" s="37"/>
      <c r="H69" s="32">
        <v>328584.45149999997</v>
      </c>
      <c r="I69" s="33">
        <v>2.1737112555259015E-2</v>
      </c>
    </row>
    <row r="70" spans="1:9" s="4" customFormat="1">
      <c r="A70" s="34" t="s">
        <v>863</v>
      </c>
      <c r="B70" s="40" t="s">
        <v>497</v>
      </c>
      <c r="C70" s="40" t="s">
        <v>496</v>
      </c>
      <c r="D70" s="35" t="s">
        <v>30</v>
      </c>
      <c r="E70" s="35" t="s">
        <v>26</v>
      </c>
      <c r="F70" s="35" t="s">
        <v>27</v>
      </c>
      <c r="G70" s="37"/>
      <c r="H70" s="32">
        <v>908490.82099999988</v>
      </c>
      <c r="I70" s="33">
        <v>6.010012689689509E-2</v>
      </c>
    </row>
    <row r="71" spans="1:9" s="4" customFormat="1">
      <c r="A71" s="34" t="s">
        <v>863</v>
      </c>
      <c r="B71" s="40" t="s">
        <v>598</v>
      </c>
      <c r="C71" s="40" t="s">
        <v>107</v>
      </c>
      <c r="D71" s="35" t="s">
        <v>30</v>
      </c>
      <c r="E71" s="35" t="s">
        <v>26</v>
      </c>
      <c r="F71" s="35" t="s">
        <v>27</v>
      </c>
      <c r="G71" s="37"/>
      <c r="H71" s="32">
        <v>502102.54920000001</v>
      </c>
      <c r="I71" s="33">
        <v>3.3215995389979304E-2</v>
      </c>
    </row>
    <row r="72" spans="1:9" s="4" customFormat="1">
      <c r="A72" s="34" t="s">
        <v>863</v>
      </c>
      <c r="B72" s="40" t="s">
        <v>599</v>
      </c>
      <c r="C72" s="40" t="s">
        <v>105</v>
      </c>
      <c r="D72" s="35" t="s">
        <v>30</v>
      </c>
      <c r="E72" s="35" t="s">
        <v>26</v>
      </c>
      <c r="F72" s="35" t="s">
        <v>27</v>
      </c>
      <c r="G72" s="37"/>
      <c r="H72" s="32">
        <v>165335.0258</v>
      </c>
      <c r="I72" s="33">
        <v>1.0937541471408465E-2</v>
      </c>
    </row>
    <row r="73" spans="1:9" s="4" customFormat="1">
      <c r="A73" s="34" t="s">
        <v>863</v>
      </c>
      <c r="B73" s="40" t="s">
        <v>600</v>
      </c>
      <c r="C73" s="40" t="s">
        <v>106</v>
      </c>
      <c r="D73" s="35" t="s">
        <v>30</v>
      </c>
      <c r="E73" s="35" t="s">
        <v>26</v>
      </c>
      <c r="F73" s="35" t="s">
        <v>27</v>
      </c>
      <c r="G73" s="37"/>
      <c r="H73" s="32">
        <v>260319.40849999999</v>
      </c>
      <c r="I73" s="33">
        <v>1.7221120040985721E-2</v>
      </c>
    </row>
    <row r="74" spans="1:9" s="4" customFormat="1">
      <c r="A74" s="34" t="s">
        <v>863</v>
      </c>
      <c r="B74" s="40" t="s">
        <v>614</v>
      </c>
      <c r="C74" s="40" t="s">
        <v>87</v>
      </c>
      <c r="D74" s="35" t="s">
        <v>30</v>
      </c>
      <c r="E74" s="35" t="s">
        <v>26</v>
      </c>
      <c r="F74" s="35" t="s">
        <v>27</v>
      </c>
      <c r="G74" s="37"/>
      <c r="H74" s="32">
        <v>285924.83919999999</v>
      </c>
      <c r="I74" s="33">
        <v>1.8915016774720197E-2</v>
      </c>
    </row>
    <row r="75" spans="1:9" s="4" customFormat="1">
      <c r="A75" s="34" t="s">
        <v>863</v>
      </c>
      <c r="B75" s="40" t="s">
        <v>615</v>
      </c>
      <c r="C75" s="40" t="s">
        <v>89</v>
      </c>
      <c r="D75" s="35" t="s">
        <v>30</v>
      </c>
      <c r="E75" s="35" t="s">
        <v>26</v>
      </c>
      <c r="F75" s="35" t="s">
        <v>27</v>
      </c>
      <c r="G75" s="37"/>
      <c r="H75" s="32">
        <v>0</v>
      </c>
      <c r="I75" s="33">
        <v>0</v>
      </c>
    </row>
    <row r="76" spans="1:9" s="4" customFormat="1">
      <c r="A76" s="34" t="s">
        <v>863</v>
      </c>
      <c r="B76" s="40" t="s">
        <v>616</v>
      </c>
      <c r="C76" s="40" t="s">
        <v>84</v>
      </c>
      <c r="D76" s="35" t="s">
        <v>30</v>
      </c>
      <c r="E76" s="35" t="s">
        <v>26</v>
      </c>
      <c r="F76" s="35" t="s">
        <v>27</v>
      </c>
      <c r="G76" s="37"/>
      <c r="H76" s="32">
        <v>204237.27239999999</v>
      </c>
      <c r="I76" s="33">
        <v>1.3511073204685389E-2</v>
      </c>
    </row>
    <row r="77" spans="1:9" s="4" customFormat="1">
      <c r="A77" s="34" t="s">
        <v>863</v>
      </c>
      <c r="B77" s="40" t="s">
        <v>288</v>
      </c>
      <c r="C77" s="40" t="s">
        <v>287</v>
      </c>
      <c r="D77" s="35" t="s">
        <v>30</v>
      </c>
      <c r="E77" s="35" t="s">
        <v>26</v>
      </c>
      <c r="F77" s="35" t="s">
        <v>27</v>
      </c>
      <c r="G77" s="37"/>
      <c r="H77" s="32">
        <v>76204.569699999993</v>
      </c>
      <c r="I77" s="33">
        <v>5.0412224353043704E-3</v>
      </c>
    </row>
    <row r="78" spans="1:9" s="4" customFormat="1">
      <c r="A78" s="34" t="s">
        <v>863</v>
      </c>
      <c r="B78" s="40" t="s">
        <v>165</v>
      </c>
      <c r="C78" s="40" t="s">
        <v>50</v>
      </c>
      <c r="D78" s="35" t="s">
        <v>30</v>
      </c>
      <c r="E78" s="35" t="s">
        <v>28</v>
      </c>
      <c r="F78" s="35" t="s">
        <v>27</v>
      </c>
      <c r="G78" s="37"/>
      <c r="H78" s="32">
        <v>0</v>
      </c>
      <c r="I78" s="33">
        <v>0</v>
      </c>
    </row>
    <row r="79" spans="1:9" s="4" customFormat="1">
      <c r="A79" s="34" t="s">
        <v>863</v>
      </c>
      <c r="B79" s="40" t="s">
        <v>290</v>
      </c>
      <c r="C79" s="40" t="s">
        <v>289</v>
      </c>
      <c r="D79" s="35" t="s">
        <v>30</v>
      </c>
      <c r="E79" s="35" t="s">
        <v>28</v>
      </c>
      <c r="F79" s="35" t="s">
        <v>27</v>
      </c>
      <c r="G79" s="37"/>
      <c r="H79" s="32">
        <v>17737.382599999997</v>
      </c>
      <c r="I79" s="33">
        <v>1.1733953942488747E-3</v>
      </c>
    </row>
    <row r="80" spans="1:9" s="4" customFormat="1">
      <c r="A80" s="34" t="s">
        <v>863</v>
      </c>
      <c r="B80" s="40" t="s">
        <v>887</v>
      </c>
      <c r="C80" s="40" t="s">
        <v>298</v>
      </c>
      <c r="D80" s="35" t="s">
        <v>30</v>
      </c>
      <c r="E80" s="35" t="s">
        <v>28</v>
      </c>
      <c r="F80" s="35" t="s">
        <v>27</v>
      </c>
      <c r="G80" s="37"/>
      <c r="H80" s="32">
        <v>61468.54</v>
      </c>
      <c r="I80" s="33">
        <v>4.0663779630712108E-3</v>
      </c>
    </row>
    <row r="81" spans="1:9" s="4" customFormat="1">
      <c r="A81" s="34" t="s">
        <v>863</v>
      </c>
      <c r="B81" s="40" t="s">
        <v>329</v>
      </c>
      <c r="C81" s="40" t="s">
        <v>316</v>
      </c>
      <c r="D81" s="35" t="s">
        <v>30</v>
      </c>
      <c r="E81" s="35" t="s">
        <v>28</v>
      </c>
      <c r="F81" s="35" t="s">
        <v>27</v>
      </c>
      <c r="G81" s="37"/>
      <c r="H81" s="32">
        <v>1652384.8207999999</v>
      </c>
      <c r="I81" s="33">
        <v>0.109311547367393</v>
      </c>
    </row>
    <row r="82" spans="1:9" s="4" customFormat="1">
      <c r="A82" s="34" t="s">
        <v>863</v>
      </c>
      <c r="B82" s="40" t="s">
        <v>888</v>
      </c>
      <c r="C82" s="40" t="s">
        <v>338</v>
      </c>
      <c r="D82" s="35" t="s">
        <v>30</v>
      </c>
      <c r="E82" s="35" t="s">
        <v>28</v>
      </c>
      <c r="F82" s="35" t="s">
        <v>27</v>
      </c>
      <c r="G82" s="37"/>
      <c r="H82" s="32">
        <v>296121.35699999996</v>
      </c>
      <c r="I82" s="33">
        <v>1.9589555250532104E-2</v>
      </c>
    </row>
    <row r="83" spans="1:9" s="4" customFormat="1">
      <c r="A83" s="34" t="s">
        <v>863</v>
      </c>
      <c r="B83" s="40" t="s">
        <v>340</v>
      </c>
      <c r="C83" s="40" t="s">
        <v>339</v>
      </c>
      <c r="D83" s="35" t="s">
        <v>30</v>
      </c>
      <c r="E83" s="35" t="s">
        <v>28</v>
      </c>
      <c r="F83" s="35" t="s">
        <v>27</v>
      </c>
      <c r="G83" s="37"/>
      <c r="H83" s="32">
        <v>742406.56559999997</v>
      </c>
      <c r="I83" s="33">
        <v>4.9113021034747552E-2</v>
      </c>
    </row>
    <row r="84" spans="1:9" s="4" customFormat="1">
      <c r="A84" s="34" t="s">
        <v>863</v>
      </c>
      <c r="B84" s="40" t="s">
        <v>78</v>
      </c>
      <c r="C84" s="40" t="s">
        <v>77</v>
      </c>
      <c r="D84" s="35" t="s">
        <v>30</v>
      </c>
      <c r="E84" s="35" t="s">
        <v>28</v>
      </c>
      <c r="F84" s="35" t="s">
        <v>27</v>
      </c>
      <c r="G84" s="37"/>
      <c r="H84" s="32">
        <v>34010.165000000001</v>
      </c>
      <c r="I84" s="33">
        <v>2.2499019087880694E-3</v>
      </c>
    </row>
    <row r="85" spans="1:9" s="4" customFormat="1">
      <c r="A85" s="34" t="s">
        <v>863</v>
      </c>
      <c r="B85" s="40" t="s">
        <v>635</v>
      </c>
      <c r="C85" s="40" t="s">
        <v>93</v>
      </c>
      <c r="D85" s="35" t="s">
        <v>30</v>
      </c>
      <c r="E85" s="35" t="s">
        <v>28</v>
      </c>
      <c r="F85" s="35" t="s">
        <v>27</v>
      </c>
      <c r="G85" s="37"/>
      <c r="H85" s="32">
        <v>190958.08619999999</v>
      </c>
      <c r="I85" s="33">
        <v>1.2632604476923198E-2</v>
      </c>
    </row>
    <row r="86" spans="1:9" s="4" customFormat="1">
      <c r="A86" s="34" t="s">
        <v>863</v>
      </c>
      <c r="B86" s="40" t="s">
        <v>611</v>
      </c>
      <c r="C86" s="40" t="s">
        <v>403</v>
      </c>
      <c r="D86" s="35" t="s">
        <v>30</v>
      </c>
      <c r="E86" s="35" t="s">
        <v>28</v>
      </c>
      <c r="F86" s="35" t="s">
        <v>27</v>
      </c>
      <c r="G86" s="37"/>
      <c r="H86" s="32">
        <v>241618.62759999998</v>
      </c>
      <c r="I86" s="33">
        <v>1.5983992181043332E-2</v>
      </c>
    </row>
    <row r="87" spans="1:9" s="4" customFormat="1">
      <c r="A87" s="34" t="s">
        <v>863</v>
      </c>
      <c r="B87" s="40" t="s">
        <v>288</v>
      </c>
      <c r="C87" s="40" t="s">
        <v>287</v>
      </c>
      <c r="D87" s="35" t="s">
        <v>30</v>
      </c>
      <c r="E87" s="35" t="s">
        <v>28</v>
      </c>
      <c r="F87" s="35" t="s">
        <v>27</v>
      </c>
      <c r="G87" s="37"/>
      <c r="H87" s="32">
        <v>76204.569699999993</v>
      </c>
      <c r="I87" s="33">
        <v>5.0412224353043704E-3</v>
      </c>
    </row>
    <row r="88" spans="1:9" s="4" customFormat="1">
      <c r="A88" s="34" t="s">
        <v>863</v>
      </c>
      <c r="B88" s="40"/>
      <c r="C88" s="40" t="s">
        <v>938</v>
      </c>
      <c r="D88" s="35" t="s">
        <v>30</v>
      </c>
      <c r="E88" s="35" t="s">
        <v>28</v>
      </c>
      <c r="F88" s="35" t="s">
        <v>27</v>
      </c>
      <c r="G88" s="37"/>
      <c r="H88" s="32">
        <v>0</v>
      </c>
      <c r="I88" s="33">
        <v>0</v>
      </c>
    </row>
    <row r="89" spans="1:9" s="4" customFormat="1">
      <c r="A89" s="34" t="s">
        <v>863</v>
      </c>
      <c r="B89" s="40"/>
      <c r="C89" s="40" t="s">
        <v>938</v>
      </c>
      <c r="D89" s="35" t="s">
        <v>30</v>
      </c>
      <c r="E89" s="35" t="s">
        <v>28</v>
      </c>
      <c r="F89" s="35" t="s">
        <v>27</v>
      </c>
      <c r="G89" s="37"/>
      <c r="H89" s="32">
        <v>0</v>
      </c>
      <c r="I89" s="33">
        <v>0</v>
      </c>
    </row>
    <row r="90" spans="1:9" s="4" customFormat="1">
      <c r="A90" s="34" t="s">
        <v>863</v>
      </c>
      <c r="B90" s="40"/>
      <c r="C90" s="40" t="s">
        <v>938</v>
      </c>
      <c r="D90" s="35" t="s">
        <v>30</v>
      </c>
      <c r="E90" s="35" t="s">
        <v>28</v>
      </c>
      <c r="F90" s="35" t="s">
        <v>27</v>
      </c>
      <c r="G90" s="37"/>
      <c r="H90" s="32">
        <v>0</v>
      </c>
      <c r="I90" s="33">
        <v>0</v>
      </c>
    </row>
    <row r="91" spans="1:9" s="4" customFormat="1">
      <c r="A91" s="38"/>
      <c r="B91" s="38"/>
      <c r="C91" s="38"/>
      <c r="D91" s="39"/>
      <c r="E91" s="39"/>
      <c r="F91" s="39"/>
      <c r="G91" s="39"/>
      <c r="H91" s="20"/>
      <c r="I91" s="19">
        <v>0</v>
      </c>
    </row>
    <row r="92" spans="1:9" s="4" customFormat="1" ht="13.5" thickBot="1">
      <c r="A92" s="22" t="s">
        <v>941</v>
      </c>
      <c r="B92" s="22"/>
      <c r="C92" s="22"/>
      <c r="D92" s="23"/>
      <c r="E92" s="23"/>
      <c r="F92" s="23"/>
      <c r="G92" s="46">
        <v>0</v>
      </c>
      <c r="H92" s="23">
        <v>13017297.616100002</v>
      </c>
      <c r="I92" s="24">
        <v>0.86114380079384401</v>
      </c>
    </row>
    <row r="93" spans="1:9" s="4" customFormat="1" ht="13.5" thickTop="1">
      <c r="A93" s="5"/>
      <c r="B93" s="5"/>
      <c r="C93" s="5"/>
      <c r="D93" s="5"/>
      <c r="E93" s="5"/>
      <c r="F93" s="5"/>
      <c r="G93" s="5"/>
      <c r="H93" s="5"/>
      <c r="I93" s="5"/>
    </row>
    <row r="94" spans="1:9" s="4" customFormat="1">
      <c r="A94" s="10" t="s">
        <v>6</v>
      </c>
      <c r="B94" s="10"/>
      <c r="C94" s="10"/>
      <c r="D94" s="14" t="s">
        <v>32</v>
      </c>
      <c r="E94" s="5"/>
      <c r="F94" s="5"/>
      <c r="G94" s="5"/>
      <c r="H94" s="5"/>
      <c r="I94" s="5"/>
    </row>
    <row r="95" spans="1:9" s="4" customFormat="1" ht="13.5" thickBot="1">
      <c r="A95" s="10" t="s">
        <v>17</v>
      </c>
      <c r="B95" s="10"/>
      <c r="C95" s="10"/>
      <c r="D95" s="25" t="s">
        <v>9</v>
      </c>
      <c r="E95" s="5"/>
      <c r="F95" s="5"/>
      <c r="G95" s="5"/>
      <c r="H95" s="5"/>
    </row>
    <row r="96" spans="1:9" s="4" customFormat="1" ht="39.5" thickBot="1">
      <c r="A96" s="26" t="s">
        <v>18</v>
      </c>
      <c r="B96" s="48" t="s">
        <v>19</v>
      </c>
      <c r="C96" s="27" t="s">
        <v>20</v>
      </c>
      <c r="D96" s="26" t="s">
        <v>31</v>
      </c>
      <c r="E96" s="26" t="s">
        <v>21</v>
      </c>
      <c r="F96" s="28" t="s">
        <v>22</v>
      </c>
      <c r="G96" s="28" t="s">
        <v>35</v>
      </c>
      <c r="H96" s="26" t="s">
        <v>12</v>
      </c>
      <c r="I96" s="29" t="s">
        <v>13</v>
      </c>
    </row>
    <row r="97" spans="1:9" s="4" customFormat="1">
      <c r="A97" s="30" t="s">
        <v>863</v>
      </c>
      <c r="B97" s="49" t="s">
        <v>165</v>
      </c>
      <c r="C97" s="49" t="s">
        <v>50</v>
      </c>
      <c r="D97" s="31" t="s">
        <v>32</v>
      </c>
      <c r="E97" s="31" t="s">
        <v>26</v>
      </c>
      <c r="F97" s="31" t="s">
        <v>27</v>
      </c>
      <c r="G97" s="31"/>
      <c r="H97" s="32">
        <v>0</v>
      </c>
      <c r="I97" s="18">
        <v>0</v>
      </c>
    </row>
    <row r="98" spans="1:9" s="4" customFormat="1">
      <c r="A98" s="34"/>
      <c r="B98" s="34" t="s">
        <v>165</v>
      </c>
      <c r="C98" s="34" t="s">
        <v>50</v>
      </c>
      <c r="D98" s="35" t="s">
        <v>32</v>
      </c>
      <c r="E98" s="35" t="s">
        <v>28</v>
      </c>
      <c r="F98" s="35" t="s">
        <v>27</v>
      </c>
      <c r="G98" s="35"/>
      <c r="H98" s="32">
        <v>0</v>
      </c>
      <c r="I98" s="33">
        <v>0</v>
      </c>
    </row>
    <row r="99" spans="1:9" s="4" customFormat="1">
      <c r="A99" s="34"/>
      <c r="B99" s="34"/>
      <c r="C99" s="34" t="s">
        <v>938</v>
      </c>
      <c r="D99" s="35" t="s">
        <v>32</v>
      </c>
      <c r="E99" s="35" t="s">
        <v>26</v>
      </c>
      <c r="F99" s="35" t="s">
        <v>27</v>
      </c>
      <c r="G99" s="35"/>
      <c r="H99" s="32">
        <v>0</v>
      </c>
      <c r="I99" s="33">
        <v>0</v>
      </c>
    </row>
    <row r="100" spans="1:9" s="4" customFormat="1">
      <c r="A100" s="34"/>
      <c r="B100" s="34"/>
      <c r="C100" s="34" t="s">
        <v>938</v>
      </c>
      <c r="D100" s="35" t="s">
        <v>32</v>
      </c>
      <c r="E100" s="35" t="s">
        <v>26</v>
      </c>
      <c r="F100" s="35" t="s">
        <v>27</v>
      </c>
      <c r="G100" s="35"/>
      <c r="H100" s="32">
        <v>0</v>
      </c>
      <c r="I100" s="33">
        <v>0</v>
      </c>
    </row>
    <row r="101" spans="1:9" s="4" customFormat="1">
      <c r="A101" s="34"/>
      <c r="B101" s="34"/>
      <c r="C101" s="34" t="s">
        <v>938</v>
      </c>
      <c r="D101" s="35" t="s">
        <v>32</v>
      </c>
      <c r="E101" s="35" t="s">
        <v>26</v>
      </c>
      <c r="F101" s="35" t="s">
        <v>29</v>
      </c>
      <c r="G101" s="35"/>
      <c r="H101" s="32">
        <v>0</v>
      </c>
      <c r="I101" s="33">
        <v>0</v>
      </c>
    </row>
    <row r="102" spans="1:9" s="4" customFormat="1">
      <c r="A102" s="38"/>
      <c r="B102" s="38"/>
      <c r="C102" s="38"/>
      <c r="D102" s="39"/>
      <c r="E102" s="39"/>
      <c r="F102" s="39"/>
      <c r="G102" s="39"/>
      <c r="H102" s="20"/>
      <c r="I102" s="21">
        <v>0</v>
      </c>
    </row>
    <row r="103" spans="1:9" s="4" customFormat="1" ht="13.5" thickBot="1">
      <c r="A103" s="22" t="s">
        <v>942</v>
      </c>
      <c r="B103" s="22"/>
      <c r="C103" s="22"/>
      <c r="D103" s="23"/>
      <c r="E103" s="23"/>
      <c r="F103" s="23"/>
      <c r="G103" s="46">
        <v>0</v>
      </c>
      <c r="H103" s="23">
        <v>0</v>
      </c>
      <c r="I103" s="24">
        <v>0</v>
      </c>
    </row>
    <row r="104" spans="1:9" s="4" customFormat="1" ht="13.5" thickTop="1">
      <c r="A104" s="5"/>
      <c r="B104" s="5"/>
      <c r="C104" s="5"/>
      <c r="D104" s="5"/>
      <c r="E104" s="5"/>
      <c r="F104" s="5"/>
      <c r="G104" s="5"/>
      <c r="H104" s="5"/>
      <c r="I104" s="5"/>
    </row>
    <row r="105" spans="1:9" s="4" customFormat="1">
      <c r="A105" s="10" t="s">
        <v>6</v>
      </c>
      <c r="B105" s="10"/>
      <c r="C105" s="10"/>
      <c r="D105" s="14" t="s">
        <v>33</v>
      </c>
      <c r="E105" s="5"/>
      <c r="F105" s="5"/>
      <c r="G105" s="5"/>
      <c r="H105" s="5"/>
      <c r="I105" s="5"/>
    </row>
    <row r="106" spans="1:9" s="4" customFormat="1" ht="13.5" thickBot="1">
      <c r="A106" s="10" t="s">
        <v>17</v>
      </c>
      <c r="B106" s="10"/>
      <c r="C106" s="10"/>
      <c r="D106" s="25" t="s">
        <v>9</v>
      </c>
      <c r="E106" s="5"/>
      <c r="F106" s="5"/>
      <c r="G106" s="5"/>
      <c r="H106" s="5"/>
    </row>
    <row r="107" spans="1:9" s="4" customFormat="1" ht="39.5" thickBot="1">
      <c r="A107" s="26" t="s">
        <v>18</v>
      </c>
      <c r="B107" s="48" t="s">
        <v>19</v>
      </c>
      <c r="C107" s="27" t="s">
        <v>20</v>
      </c>
      <c r="D107" s="26" t="s">
        <v>31</v>
      </c>
      <c r="E107" s="26" t="s">
        <v>21</v>
      </c>
      <c r="F107" s="28" t="s">
        <v>22</v>
      </c>
      <c r="G107" s="28" t="s">
        <v>35</v>
      </c>
      <c r="H107" s="26" t="s">
        <v>12</v>
      </c>
      <c r="I107" s="29" t="s">
        <v>13</v>
      </c>
    </row>
    <row r="108" spans="1:9" s="4" customFormat="1">
      <c r="A108" s="30"/>
      <c r="B108" s="49"/>
      <c r="C108" s="49" t="s">
        <v>938</v>
      </c>
      <c r="D108" s="31" t="s">
        <v>33</v>
      </c>
      <c r="E108" s="31" t="s">
        <v>26</v>
      </c>
      <c r="F108" s="31" t="s">
        <v>27</v>
      </c>
      <c r="G108" s="31"/>
      <c r="H108" s="17">
        <v>0</v>
      </c>
      <c r="I108" s="18">
        <v>0</v>
      </c>
    </row>
    <row r="109" spans="1:9">
      <c r="A109" s="34"/>
      <c r="B109" s="34"/>
      <c r="C109" s="34" t="s">
        <v>938</v>
      </c>
      <c r="D109" s="35" t="s">
        <v>33</v>
      </c>
      <c r="E109" s="35" t="s">
        <v>28</v>
      </c>
      <c r="F109" s="35" t="s">
        <v>27</v>
      </c>
      <c r="G109" s="35"/>
      <c r="H109" s="32">
        <v>0</v>
      </c>
      <c r="I109" s="33">
        <v>0</v>
      </c>
    </row>
    <row r="110" spans="1:9">
      <c r="A110" s="34"/>
      <c r="B110" s="40"/>
      <c r="C110" s="40" t="s">
        <v>938</v>
      </c>
      <c r="D110" s="35" t="s">
        <v>33</v>
      </c>
      <c r="E110" s="35" t="s">
        <v>26</v>
      </c>
      <c r="F110" s="35" t="s">
        <v>27</v>
      </c>
      <c r="G110" s="37"/>
      <c r="H110" s="36">
        <v>0</v>
      </c>
      <c r="I110" s="33">
        <v>0</v>
      </c>
    </row>
    <row r="111" spans="1:9">
      <c r="A111" s="34"/>
      <c r="B111" s="40"/>
      <c r="C111" s="40" t="s">
        <v>938</v>
      </c>
      <c r="D111" s="37" t="s">
        <v>33</v>
      </c>
      <c r="E111" s="35" t="s">
        <v>28</v>
      </c>
      <c r="F111" s="35" t="s">
        <v>27</v>
      </c>
      <c r="G111" s="37"/>
      <c r="H111" s="36">
        <v>0</v>
      </c>
      <c r="I111" s="33">
        <v>0</v>
      </c>
    </row>
    <row r="112" spans="1:9">
      <c r="A112" s="34"/>
      <c r="B112" s="40"/>
      <c r="C112" s="40" t="s">
        <v>938</v>
      </c>
      <c r="D112" s="35" t="s">
        <v>33</v>
      </c>
      <c r="E112" s="35" t="s">
        <v>26</v>
      </c>
      <c r="F112" s="35" t="s">
        <v>27</v>
      </c>
      <c r="G112" s="37"/>
      <c r="H112" s="36">
        <v>0</v>
      </c>
      <c r="I112" s="33">
        <v>0</v>
      </c>
    </row>
    <row r="113" spans="1:9">
      <c r="A113" s="34"/>
      <c r="B113" s="40"/>
      <c r="C113" s="40" t="s">
        <v>938</v>
      </c>
      <c r="D113" s="37" t="s">
        <v>33</v>
      </c>
      <c r="E113" s="35" t="s">
        <v>28</v>
      </c>
      <c r="F113" s="35" t="s">
        <v>27</v>
      </c>
      <c r="G113" s="37"/>
      <c r="H113" s="36">
        <v>0</v>
      </c>
      <c r="I113" s="33">
        <v>0</v>
      </c>
    </row>
    <row r="114" spans="1:9">
      <c r="A114" s="34"/>
      <c r="B114" s="40"/>
      <c r="C114" s="40" t="s">
        <v>938</v>
      </c>
      <c r="D114" s="35" t="s">
        <v>33</v>
      </c>
      <c r="E114" s="35" t="s">
        <v>26</v>
      </c>
      <c r="F114" s="35" t="s">
        <v>27</v>
      </c>
      <c r="G114" s="37"/>
      <c r="H114" s="36">
        <v>0</v>
      </c>
      <c r="I114" s="33">
        <v>0</v>
      </c>
    </row>
    <row r="115" spans="1:9">
      <c r="A115" s="34"/>
      <c r="B115" s="40"/>
      <c r="C115" s="40" t="s">
        <v>938</v>
      </c>
      <c r="D115" s="37" t="s">
        <v>33</v>
      </c>
      <c r="E115" s="35" t="s">
        <v>28</v>
      </c>
      <c r="F115" s="35" t="s">
        <v>27</v>
      </c>
      <c r="G115" s="37"/>
      <c r="H115" s="36">
        <v>0</v>
      </c>
      <c r="I115" s="33">
        <v>0</v>
      </c>
    </row>
    <row r="116" spans="1:9">
      <c r="A116" s="38"/>
      <c r="B116" s="38"/>
      <c r="C116" s="38"/>
      <c r="D116" s="39"/>
      <c r="E116" s="39"/>
      <c r="F116" s="35"/>
      <c r="G116" s="37"/>
      <c r="H116" s="20"/>
      <c r="I116" s="21">
        <v>0</v>
      </c>
    </row>
    <row r="117" spans="1:9" ht="13.5" thickBot="1">
      <c r="A117" s="22" t="s">
        <v>943</v>
      </c>
      <c r="B117" s="22"/>
      <c r="C117" s="22"/>
      <c r="D117" s="23"/>
      <c r="E117" s="23"/>
      <c r="F117" s="23"/>
      <c r="G117" s="46">
        <v>0</v>
      </c>
      <c r="H117" s="23">
        <v>0</v>
      </c>
      <c r="I117" s="24">
        <v>0</v>
      </c>
    </row>
    <row r="118" spans="1:9" ht="14" thickTop="1" thickBot="1"/>
    <row r="119" spans="1:9" s="4" customFormat="1" ht="14" thickTop="1" thickBot="1">
      <c r="A119" s="41" t="s">
        <v>34</v>
      </c>
      <c r="B119" s="41"/>
      <c r="C119" s="41"/>
      <c r="D119" s="42"/>
      <c r="E119" s="42"/>
      <c r="F119" s="42"/>
      <c r="G119" s="47">
        <v>0</v>
      </c>
      <c r="H119" s="42">
        <v>15116287.900000002</v>
      </c>
      <c r="I119" s="43">
        <v>0.99999999999999956</v>
      </c>
    </row>
    <row r="120" spans="1:9" s="4" customFormat="1" ht="13.5" thickTop="1">
      <c r="A120" s="5"/>
      <c r="B120" s="5"/>
      <c r="C120" s="5"/>
      <c r="D120" s="5"/>
      <c r="E120" s="5"/>
      <c r="F120" s="5"/>
      <c r="G120" s="5"/>
      <c r="H120" s="5"/>
      <c r="I120" s="5"/>
    </row>
  </sheetData>
  <mergeCells count="65">
    <mergeCell ref="D43:E43"/>
    <mergeCell ref="F43:G43"/>
    <mergeCell ref="D15:E15"/>
    <mergeCell ref="F15:G15"/>
    <mergeCell ref="H8:I8"/>
    <mergeCell ref="D12:E12"/>
    <mergeCell ref="F12:G12"/>
    <mergeCell ref="D13:E13"/>
    <mergeCell ref="F13:G13"/>
    <mergeCell ref="D14:E14"/>
    <mergeCell ref="F14:G14"/>
    <mergeCell ref="D16:E16"/>
    <mergeCell ref="F16:G16"/>
    <mergeCell ref="D17:E17"/>
    <mergeCell ref="F17:G17"/>
    <mergeCell ref="D24:E24"/>
    <mergeCell ref="F24:G24"/>
    <mergeCell ref="D22:E22"/>
    <mergeCell ref="F22:G22"/>
    <mergeCell ref="D23:E23"/>
    <mergeCell ref="F23:G23"/>
    <mergeCell ref="D18:E18"/>
    <mergeCell ref="F18:G18"/>
    <mergeCell ref="D19:E19"/>
    <mergeCell ref="F19:G19"/>
    <mergeCell ref="D21:E21"/>
    <mergeCell ref="F21:G21"/>
    <mergeCell ref="D20:E20"/>
    <mergeCell ref="F20:G20"/>
    <mergeCell ref="D42:E42"/>
    <mergeCell ref="F42:G42"/>
    <mergeCell ref="D25:E25"/>
    <mergeCell ref="F25:G25"/>
    <mergeCell ref="D26:E26"/>
    <mergeCell ref="F26:G26"/>
    <mergeCell ref="D28:E28"/>
    <mergeCell ref="F28:G28"/>
    <mergeCell ref="D29:E29"/>
    <mergeCell ref="F29:G29"/>
    <mergeCell ref="D30:E30"/>
    <mergeCell ref="F30:G30"/>
    <mergeCell ref="D31:E31"/>
    <mergeCell ref="F31:G31"/>
    <mergeCell ref="D33:E33"/>
    <mergeCell ref="F33:G33"/>
    <mergeCell ref="F32:G32"/>
    <mergeCell ref="D36:E36"/>
    <mergeCell ref="F36:G36"/>
    <mergeCell ref="D35:E35"/>
    <mergeCell ref="F35:G35"/>
    <mergeCell ref="D41:E41"/>
    <mergeCell ref="F41:G41"/>
    <mergeCell ref="D39:E39"/>
    <mergeCell ref="F39:G39"/>
    <mergeCell ref="D40:E40"/>
    <mergeCell ref="F40:G40"/>
    <mergeCell ref="D37:E37"/>
    <mergeCell ref="F37:G37"/>
    <mergeCell ref="D38:E38"/>
    <mergeCell ref="F38:G38"/>
    <mergeCell ref="D34:E34"/>
    <mergeCell ref="F34:G34"/>
    <mergeCell ref="D27:E27"/>
    <mergeCell ref="F27:G27"/>
    <mergeCell ref="D32:E32"/>
  </mergeCells>
  <conditionalFormatting sqref="B14:B42">
    <cfRule type="duplicateValues" dxfId="6" priority="98"/>
  </conditionalFormatting>
  <conditionalFormatting sqref="B60:B77">
    <cfRule type="duplicateValues" dxfId="5" priority="107"/>
  </conditionalFormatting>
  <conditionalFormatting sqref="B78:B90">
    <cfRule type="duplicateValues" dxfId="4" priority="112"/>
  </conditionalFormatting>
  <conditionalFormatting sqref="G55 G92 G103 G117 G119">
    <cfRule type="cellIs" dxfId="3" priority="21" operator="lessThan">
      <formula>0</formula>
    </cfRule>
  </conditionalFormatting>
  <conditionalFormatting sqref="H1:H1048576">
    <cfRule type="cellIs" dxfId="2"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90"/>
  <sheetViews>
    <sheetView workbookViewId="0">
      <selection sqref="A1:E1"/>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6384" width="9.1796875" style="5"/>
  </cols>
  <sheetData>
    <row r="1" spans="1:9" customFormat="1" ht="18">
      <c r="A1" s="74" t="s">
        <v>949</v>
      </c>
      <c r="B1" s="75"/>
      <c r="C1" s="75"/>
      <c r="D1" s="75"/>
      <c r="E1" s="75"/>
    </row>
    <row r="2" spans="1:9" s="77" customFormat="1" ht="22.5">
      <c r="A2" s="76" t="s">
        <v>944</v>
      </c>
      <c r="E2" s="78"/>
      <c r="H2" s="79"/>
    </row>
    <row r="3" spans="1:9" s="77" customFormat="1" ht="15">
      <c r="A3" s="80" t="s">
        <v>948</v>
      </c>
      <c r="E3" s="78"/>
      <c r="H3" s="79"/>
    </row>
    <row r="4" spans="1:9" s="77" customFormat="1">
      <c r="A4" s="81" t="s">
        <v>945</v>
      </c>
      <c r="H4" s="79"/>
    </row>
    <row r="5" spans="1:9" s="77" customFormat="1">
      <c r="A5" s="82" t="s">
        <v>946</v>
      </c>
      <c r="H5" s="79"/>
    </row>
    <row r="6" spans="1:9" s="77" customFormat="1" ht="15">
      <c r="A6" s="83" t="s">
        <v>947</v>
      </c>
      <c r="H6" s="79"/>
    </row>
    <row r="7" spans="1:9" ht="13.5" thickBot="1"/>
    <row r="8" spans="1:9" ht="14.25" customHeight="1" thickBot="1">
      <c r="A8" s="6" t="s">
        <v>4</v>
      </c>
      <c r="B8" s="7" t="s">
        <v>857</v>
      </c>
      <c r="C8" s="8"/>
      <c r="D8" s="8"/>
      <c r="E8" s="9"/>
      <c r="F8" s="9"/>
      <c r="G8" s="9"/>
      <c r="H8" s="84" t="s">
        <v>5</v>
      </c>
      <c r="I8" s="84"/>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5" thickBot="1">
      <c r="A12" s="26" t="s">
        <v>18</v>
      </c>
      <c r="B12" s="48" t="s">
        <v>19</v>
      </c>
      <c r="C12" s="27" t="s">
        <v>20</v>
      </c>
      <c r="D12" s="85" t="s">
        <v>10</v>
      </c>
      <c r="E12" s="86"/>
      <c r="F12" s="85" t="s">
        <v>11</v>
      </c>
      <c r="G12" s="86"/>
      <c r="H12" s="15" t="s">
        <v>12</v>
      </c>
      <c r="I12" s="16" t="s">
        <v>13</v>
      </c>
    </row>
    <row r="13" spans="1:9" ht="15" customHeight="1">
      <c r="A13" s="50" t="s">
        <v>14</v>
      </c>
      <c r="B13" s="51"/>
      <c r="C13" s="52"/>
      <c r="D13" s="87" t="s">
        <v>7</v>
      </c>
      <c r="E13" s="88"/>
      <c r="F13" s="87" t="s">
        <v>15</v>
      </c>
      <c r="G13" s="88"/>
      <c r="H13" s="56">
        <v>0</v>
      </c>
      <c r="I13" s="18">
        <v>0</v>
      </c>
    </row>
    <row r="14" spans="1:9" ht="15" customHeight="1">
      <c r="A14" s="53"/>
      <c r="B14" s="54"/>
      <c r="C14" s="55" t="s">
        <v>938</v>
      </c>
      <c r="D14" s="89" t="s">
        <v>7</v>
      </c>
      <c r="E14" s="90"/>
      <c r="F14" s="89" t="s">
        <v>15</v>
      </c>
      <c r="G14" s="90"/>
      <c r="H14" s="57">
        <v>0</v>
      </c>
      <c r="I14" s="33">
        <v>0</v>
      </c>
    </row>
    <row r="15" spans="1:9" ht="15" customHeight="1">
      <c r="A15" s="58"/>
      <c r="B15" s="59"/>
      <c r="C15" s="55" t="s">
        <v>938</v>
      </c>
      <c r="D15" s="89" t="s">
        <v>7</v>
      </c>
      <c r="E15" s="90"/>
      <c r="F15" s="89" t="s">
        <v>15</v>
      </c>
      <c r="G15" s="90"/>
      <c r="H15" s="57">
        <v>0</v>
      </c>
      <c r="I15" s="61">
        <v>0</v>
      </c>
    </row>
    <row r="16" spans="1:9" ht="15" customHeight="1">
      <c r="A16" s="63"/>
      <c r="B16" s="64"/>
      <c r="C16" s="55" t="s">
        <v>938</v>
      </c>
      <c r="D16" s="89" t="s">
        <v>7</v>
      </c>
      <c r="E16" s="90"/>
      <c r="F16" s="89" t="s">
        <v>15</v>
      </c>
      <c r="G16" s="90"/>
      <c r="H16" s="57">
        <v>0</v>
      </c>
      <c r="I16" s="61">
        <v>0</v>
      </c>
    </row>
    <row r="17" spans="1:9" ht="13.5" thickBot="1">
      <c r="A17" s="22" t="s">
        <v>939</v>
      </c>
      <c r="B17" s="22"/>
      <c r="C17" s="22"/>
      <c r="D17" s="23"/>
      <c r="E17" s="23"/>
      <c r="F17" s="23"/>
      <c r="G17" s="23"/>
      <c r="H17" s="23">
        <v>0</v>
      </c>
      <c r="I17" s="24">
        <v>0</v>
      </c>
    </row>
    <row r="18" spans="1:9" ht="13.5" thickTop="1">
      <c r="I18" s="4"/>
    </row>
    <row r="19" spans="1:9">
      <c r="A19" s="10" t="s">
        <v>6</v>
      </c>
      <c r="B19" s="10"/>
      <c r="C19" s="10"/>
      <c r="D19" s="14" t="s">
        <v>16</v>
      </c>
    </row>
    <row r="20" spans="1:9" ht="13.5" thickBot="1">
      <c r="A20" s="10" t="s">
        <v>17</v>
      </c>
      <c r="B20" s="10"/>
      <c r="C20" s="10"/>
      <c r="D20" s="25" t="s">
        <v>9</v>
      </c>
      <c r="I20" s="4"/>
    </row>
    <row r="21" spans="1:9" ht="39.5" thickBot="1">
      <c r="A21" s="26" t="s">
        <v>18</v>
      </c>
      <c r="B21" s="48" t="s">
        <v>19</v>
      </c>
      <c r="C21" s="27" t="s">
        <v>20</v>
      </c>
      <c r="D21" s="26" t="s">
        <v>10</v>
      </c>
      <c r="E21" s="26" t="s">
        <v>21</v>
      </c>
      <c r="F21" s="28" t="s">
        <v>22</v>
      </c>
      <c r="G21" s="28" t="s">
        <v>35</v>
      </c>
      <c r="H21" s="26" t="s">
        <v>12</v>
      </c>
      <c r="I21" s="29" t="s">
        <v>13</v>
      </c>
    </row>
    <row r="22" spans="1:9">
      <c r="A22" s="30"/>
      <c r="B22" s="34"/>
      <c r="C22" s="49" t="s">
        <v>938</v>
      </c>
      <c r="D22" s="31" t="s">
        <v>16</v>
      </c>
      <c r="E22" s="31" t="s">
        <v>26</v>
      </c>
      <c r="F22" s="31" t="s">
        <v>27</v>
      </c>
      <c r="G22" s="45"/>
      <c r="H22" s="32">
        <v>0</v>
      </c>
      <c r="I22" s="33">
        <v>0</v>
      </c>
    </row>
    <row r="23" spans="1:9">
      <c r="A23" s="34"/>
      <c r="B23" s="34"/>
      <c r="C23" s="34" t="s">
        <v>938</v>
      </c>
      <c r="D23" s="35" t="s">
        <v>16</v>
      </c>
      <c r="E23" s="35" t="s">
        <v>26</v>
      </c>
      <c r="F23" s="35" t="s">
        <v>27</v>
      </c>
      <c r="G23" s="37"/>
      <c r="H23" s="32">
        <v>0</v>
      </c>
      <c r="I23" s="33">
        <v>0</v>
      </c>
    </row>
    <row r="24" spans="1:9">
      <c r="A24" s="34"/>
      <c r="B24" s="34"/>
      <c r="C24" s="34" t="s">
        <v>938</v>
      </c>
      <c r="D24" s="37" t="s">
        <v>16</v>
      </c>
      <c r="E24" s="37" t="s">
        <v>26</v>
      </c>
      <c r="F24" s="35" t="s">
        <v>27</v>
      </c>
      <c r="G24" s="37"/>
      <c r="H24" s="32">
        <v>0</v>
      </c>
      <c r="I24" s="33">
        <v>0</v>
      </c>
    </row>
    <row r="25" spans="1:9">
      <c r="A25" s="34"/>
      <c r="B25" s="34"/>
      <c r="C25" s="34" t="s">
        <v>938</v>
      </c>
      <c r="D25" s="37" t="s">
        <v>16</v>
      </c>
      <c r="E25" s="37" t="s">
        <v>26</v>
      </c>
      <c r="F25" s="35" t="s">
        <v>27</v>
      </c>
      <c r="G25" s="37"/>
      <c r="H25" s="32">
        <v>0</v>
      </c>
      <c r="I25" s="33">
        <v>0</v>
      </c>
    </row>
    <row r="26" spans="1:9">
      <c r="A26" s="34"/>
      <c r="B26" s="34"/>
      <c r="C26" s="34" t="s">
        <v>938</v>
      </c>
      <c r="D26" s="37" t="s">
        <v>16</v>
      </c>
      <c r="E26" s="37" t="s">
        <v>26</v>
      </c>
      <c r="F26" s="35" t="s">
        <v>27</v>
      </c>
      <c r="G26" s="37"/>
      <c r="H26" s="32">
        <v>0</v>
      </c>
      <c r="I26" s="33">
        <v>0</v>
      </c>
    </row>
    <row r="27" spans="1:9">
      <c r="A27" s="34"/>
      <c r="B27" s="34"/>
      <c r="C27" s="34" t="s">
        <v>938</v>
      </c>
      <c r="D27" s="37" t="s">
        <v>16</v>
      </c>
      <c r="E27" s="37" t="s">
        <v>28</v>
      </c>
      <c r="F27" s="35" t="s">
        <v>27</v>
      </c>
      <c r="G27" s="37"/>
      <c r="H27" s="32">
        <v>0</v>
      </c>
      <c r="I27" s="33">
        <v>0</v>
      </c>
    </row>
    <row r="28" spans="1:9" ht="13.5" thickBot="1">
      <c r="A28" s="22" t="s">
        <v>940</v>
      </c>
      <c r="B28" s="22"/>
      <c r="C28" s="22"/>
      <c r="D28" s="23"/>
      <c r="E28" s="23"/>
      <c r="F28" s="23"/>
      <c r="G28" s="46">
        <v>0</v>
      </c>
      <c r="H28" s="23">
        <v>0</v>
      </c>
      <c r="I28" s="24">
        <v>0</v>
      </c>
    </row>
    <row r="29" spans="1:9" ht="13.5" thickTop="1">
      <c r="I29" s="4"/>
    </row>
    <row r="30" spans="1:9">
      <c r="A30" s="10" t="s">
        <v>6</v>
      </c>
      <c r="B30" s="10"/>
      <c r="C30" s="10"/>
      <c r="D30" s="14" t="s">
        <v>30</v>
      </c>
    </row>
    <row r="31" spans="1:9" ht="13.5" thickBot="1">
      <c r="A31" s="10" t="s">
        <v>17</v>
      </c>
      <c r="B31" s="10"/>
      <c r="C31" s="10"/>
      <c r="D31" s="25" t="s">
        <v>9</v>
      </c>
      <c r="I31" s="4"/>
    </row>
    <row r="32" spans="1:9" ht="39.5" thickBot="1">
      <c r="A32" s="26" t="s">
        <v>18</v>
      </c>
      <c r="B32" s="48" t="s">
        <v>19</v>
      </c>
      <c r="C32" s="27" t="s">
        <v>20</v>
      </c>
      <c r="D32" s="26" t="s">
        <v>31</v>
      </c>
      <c r="E32" s="26" t="s">
        <v>21</v>
      </c>
      <c r="F32" s="28" t="s">
        <v>22</v>
      </c>
      <c r="G32" s="28" t="s">
        <v>35</v>
      </c>
      <c r="H32" s="26" t="s">
        <v>12</v>
      </c>
      <c r="I32" s="29" t="s">
        <v>13</v>
      </c>
    </row>
    <row r="33" spans="1:9">
      <c r="A33" s="34" t="s">
        <v>863</v>
      </c>
      <c r="B33" s="49" t="s">
        <v>81</v>
      </c>
      <c r="C33" s="49" t="s">
        <v>80</v>
      </c>
      <c r="D33" s="31" t="s">
        <v>30</v>
      </c>
      <c r="E33" s="35" t="s">
        <v>26</v>
      </c>
      <c r="F33" s="31" t="s">
        <v>27</v>
      </c>
      <c r="G33" s="66">
        <v>1000</v>
      </c>
      <c r="H33" s="32">
        <v>21820</v>
      </c>
      <c r="I33" s="18">
        <v>1.4148362778335991E-3</v>
      </c>
    </row>
    <row r="34" spans="1:9">
      <c r="A34" s="34" t="s">
        <v>863</v>
      </c>
      <c r="B34" s="34" t="s">
        <v>90</v>
      </c>
      <c r="C34" s="34" t="s">
        <v>88</v>
      </c>
      <c r="D34" s="35" t="s">
        <v>30</v>
      </c>
      <c r="E34" s="35" t="s">
        <v>26</v>
      </c>
      <c r="F34" s="35" t="s">
        <v>27</v>
      </c>
      <c r="G34" s="66">
        <v>3100</v>
      </c>
      <c r="H34" s="32">
        <v>16647</v>
      </c>
      <c r="I34" s="33">
        <v>1.0794124434966052E-3</v>
      </c>
    </row>
    <row r="35" spans="1:9" s="4" customFormat="1">
      <c r="A35" s="34" t="s">
        <v>863</v>
      </c>
      <c r="B35" s="40" t="s">
        <v>95</v>
      </c>
      <c r="C35" s="40" t="s">
        <v>94</v>
      </c>
      <c r="D35" s="35" t="s">
        <v>30</v>
      </c>
      <c r="E35" s="35" t="s">
        <v>26</v>
      </c>
      <c r="F35" s="35" t="s">
        <v>27</v>
      </c>
      <c r="G35" s="66">
        <v>100000</v>
      </c>
      <c r="H35" s="32">
        <v>15000</v>
      </c>
      <c r="I35" s="33">
        <v>9.7261888943647962E-4</v>
      </c>
    </row>
    <row r="36" spans="1:9" s="4" customFormat="1">
      <c r="A36" s="34" t="s">
        <v>863</v>
      </c>
      <c r="B36" s="40" t="s">
        <v>97</v>
      </c>
      <c r="C36" s="40" t="s">
        <v>96</v>
      </c>
      <c r="D36" s="37" t="s">
        <v>30</v>
      </c>
      <c r="E36" s="35" t="s">
        <v>26</v>
      </c>
      <c r="F36" s="35" t="s">
        <v>27</v>
      </c>
      <c r="G36" s="66">
        <v>5250</v>
      </c>
      <c r="H36" s="32">
        <v>488.25</v>
      </c>
      <c r="I36" s="33">
        <v>3.1658744851157411E-5</v>
      </c>
    </row>
    <row r="37" spans="1:9" s="4" customFormat="1" ht="11.25" customHeight="1">
      <c r="A37" s="34" t="s">
        <v>863</v>
      </c>
      <c r="B37" s="40" t="s">
        <v>99</v>
      </c>
      <c r="C37" s="40" t="s">
        <v>98</v>
      </c>
      <c r="D37" s="35" t="s">
        <v>30</v>
      </c>
      <c r="E37" s="35" t="s">
        <v>26</v>
      </c>
      <c r="F37" s="35" t="s">
        <v>27</v>
      </c>
      <c r="G37" s="66">
        <v>51</v>
      </c>
      <c r="H37" s="32">
        <v>6763.62</v>
      </c>
      <c r="I37" s="33">
        <v>4.3856163819802418E-4</v>
      </c>
    </row>
    <row r="38" spans="1:9" s="4" customFormat="1">
      <c r="A38" s="34" t="s">
        <v>863</v>
      </c>
      <c r="B38" s="40" t="s">
        <v>101</v>
      </c>
      <c r="C38" s="40" t="s">
        <v>100</v>
      </c>
      <c r="D38" s="35" t="s">
        <v>30</v>
      </c>
      <c r="E38" s="35" t="s">
        <v>26</v>
      </c>
      <c r="F38" s="35" t="s">
        <v>27</v>
      </c>
      <c r="G38" s="66">
        <v>3267.003663003663</v>
      </c>
      <c r="H38" s="32">
        <v>4459.46</v>
      </c>
      <c r="I38" s="33">
        <v>2.8915700217909356E-4</v>
      </c>
    </row>
    <row r="39" spans="1:9" s="4" customFormat="1">
      <c r="A39" s="34" t="s">
        <v>863</v>
      </c>
      <c r="B39" s="40" t="s">
        <v>111</v>
      </c>
      <c r="C39" s="40" t="s">
        <v>110</v>
      </c>
      <c r="D39" s="35" t="s">
        <v>30</v>
      </c>
      <c r="E39" s="35" t="s">
        <v>26</v>
      </c>
      <c r="F39" s="35" t="s">
        <v>27</v>
      </c>
      <c r="G39" s="66">
        <v>1072</v>
      </c>
      <c r="H39" s="32">
        <v>24688.16</v>
      </c>
      <c r="I39" s="33">
        <v>1.6008113840953412E-3</v>
      </c>
    </row>
    <row r="40" spans="1:9" s="4" customFormat="1">
      <c r="A40" s="34" t="s">
        <v>863</v>
      </c>
      <c r="B40" s="40" t="s">
        <v>118</v>
      </c>
      <c r="C40" s="40" t="s">
        <v>117</v>
      </c>
      <c r="D40" s="35" t="s">
        <v>30</v>
      </c>
      <c r="E40" s="35" t="s">
        <v>26</v>
      </c>
      <c r="F40" s="35" t="s">
        <v>27</v>
      </c>
      <c r="G40" s="66">
        <v>17000</v>
      </c>
      <c r="H40" s="32">
        <v>3230</v>
      </c>
      <c r="I40" s="33">
        <v>2.0943726752532194E-4</v>
      </c>
    </row>
    <row r="41" spans="1:9" s="4" customFormat="1">
      <c r="A41" s="34" t="s">
        <v>863</v>
      </c>
      <c r="B41" s="40" t="s">
        <v>120</v>
      </c>
      <c r="C41" s="40" t="s">
        <v>119</v>
      </c>
      <c r="D41" s="35" t="s">
        <v>30</v>
      </c>
      <c r="E41" s="35" t="s">
        <v>26</v>
      </c>
      <c r="F41" s="35" t="s">
        <v>27</v>
      </c>
      <c r="G41" s="66">
        <v>1383</v>
      </c>
      <c r="H41" s="32">
        <v>57684.93</v>
      </c>
      <c r="I41" s="33">
        <v>3.740363503588071E-3</v>
      </c>
    </row>
    <row r="42" spans="1:9" s="4" customFormat="1">
      <c r="A42" s="34" t="s">
        <v>863</v>
      </c>
      <c r="B42" s="40" t="s">
        <v>128</v>
      </c>
      <c r="C42" s="40" t="s">
        <v>127</v>
      </c>
      <c r="D42" s="35" t="s">
        <v>30</v>
      </c>
      <c r="E42" s="35" t="s">
        <v>26</v>
      </c>
      <c r="F42" s="35" t="s">
        <v>27</v>
      </c>
      <c r="G42" s="66">
        <v>21</v>
      </c>
      <c r="H42" s="32">
        <v>2905.98</v>
      </c>
      <c r="I42" s="33">
        <v>1.8842740268830806E-4</v>
      </c>
    </row>
    <row r="43" spans="1:9" s="4" customFormat="1">
      <c r="A43" s="34" t="s">
        <v>863</v>
      </c>
      <c r="B43" s="40" t="s">
        <v>160</v>
      </c>
      <c r="C43" s="40" t="s">
        <v>159</v>
      </c>
      <c r="D43" s="35" t="s">
        <v>30</v>
      </c>
      <c r="E43" s="35" t="s">
        <v>26</v>
      </c>
      <c r="F43" s="35" t="s">
        <v>27</v>
      </c>
      <c r="G43" s="66">
        <v>2726</v>
      </c>
      <c r="H43" s="32">
        <v>8859.5</v>
      </c>
      <c r="I43" s="33">
        <v>5.7446113673083278E-4</v>
      </c>
    </row>
    <row r="44" spans="1:9" s="4" customFormat="1">
      <c r="A44" s="34" t="s">
        <v>863</v>
      </c>
      <c r="B44" s="40" t="s">
        <v>164</v>
      </c>
      <c r="C44" s="40" t="s">
        <v>163</v>
      </c>
      <c r="D44" s="35" t="s">
        <v>30</v>
      </c>
      <c r="E44" s="35" t="s">
        <v>26</v>
      </c>
      <c r="F44" s="35" t="s">
        <v>27</v>
      </c>
      <c r="G44" s="66">
        <v>1335</v>
      </c>
      <c r="H44" s="32">
        <v>53186.400000000001</v>
      </c>
      <c r="I44" s="33">
        <v>3.4486731534082923E-3</v>
      </c>
    </row>
    <row r="45" spans="1:9" s="4" customFormat="1">
      <c r="A45" s="34" t="s">
        <v>863</v>
      </c>
      <c r="B45" s="40" t="s">
        <v>167</v>
      </c>
      <c r="C45" s="40" t="s">
        <v>166</v>
      </c>
      <c r="D45" s="35" t="s">
        <v>30</v>
      </c>
      <c r="E45" s="35" t="s">
        <v>26</v>
      </c>
      <c r="F45" s="35" t="s">
        <v>27</v>
      </c>
      <c r="G45" s="66">
        <v>650</v>
      </c>
      <c r="H45" s="32">
        <v>913.25</v>
      </c>
      <c r="I45" s="33">
        <v>5.9216280051857671E-5</v>
      </c>
    </row>
    <row r="46" spans="1:9" s="4" customFormat="1">
      <c r="A46" s="34" t="s">
        <v>863</v>
      </c>
      <c r="B46" s="40" t="s">
        <v>169</v>
      </c>
      <c r="C46" s="40" t="s">
        <v>168</v>
      </c>
      <c r="D46" s="35" t="s">
        <v>30</v>
      </c>
      <c r="E46" s="35" t="s">
        <v>26</v>
      </c>
      <c r="F46" s="35" t="s">
        <v>27</v>
      </c>
      <c r="G46" s="66">
        <v>400</v>
      </c>
      <c r="H46" s="32">
        <v>3128</v>
      </c>
      <c r="I46" s="33">
        <v>2.0282345907715387E-4</v>
      </c>
    </row>
    <row r="47" spans="1:9" s="4" customFormat="1">
      <c r="A47" s="34" t="s">
        <v>863</v>
      </c>
      <c r="B47" s="40" t="s">
        <v>171</v>
      </c>
      <c r="C47" s="40" t="s">
        <v>170</v>
      </c>
      <c r="D47" s="35" t="s">
        <v>30</v>
      </c>
      <c r="E47" s="35" t="s">
        <v>26</v>
      </c>
      <c r="F47" s="35" t="s">
        <v>27</v>
      </c>
      <c r="G47" s="66">
        <v>10000</v>
      </c>
      <c r="H47" s="32">
        <v>5100</v>
      </c>
      <c r="I47" s="33">
        <v>3.3069042240840309E-4</v>
      </c>
    </row>
    <row r="48" spans="1:9" s="4" customFormat="1">
      <c r="A48" s="34" t="s">
        <v>863</v>
      </c>
      <c r="B48" s="40" t="s">
        <v>173</v>
      </c>
      <c r="C48" s="40" t="s">
        <v>172</v>
      </c>
      <c r="D48" s="35" t="s">
        <v>30</v>
      </c>
      <c r="E48" s="35" t="s">
        <v>26</v>
      </c>
      <c r="F48" s="35" t="s">
        <v>27</v>
      </c>
      <c r="G48" s="66">
        <v>250.00000000000003</v>
      </c>
      <c r="H48" s="32">
        <v>17282.5</v>
      </c>
      <c r="I48" s="33">
        <v>1.1206190637790641E-3</v>
      </c>
    </row>
    <row r="49" spans="1:9" s="4" customFormat="1">
      <c r="A49" s="34" t="s">
        <v>863</v>
      </c>
      <c r="B49" s="40" t="s">
        <v>175</v>
      </c>
      <c r="C49" s="40" t="s">
        <v>174</v>
      </c>
      <c r="D49" s="35" t="s">
        <v>30</v>
      </c>
      <c r="E49" s="35" t="s">
        <v>26</v>
      </c>
      <c r="F49" s="35" t="s">
        <v>27</v>
      </c>
      <c r="G49" s="66">
        <v>3259.9999999999995</v>
      </c>
      <c r="H49" s="32">
        <v>49617.2</v>
      </c>
      <c r="I49" s="33">
        <v>3.2172417307298464E-3</v>
      </c>
    </row>
    <row r="50" spans="1:9" s="4" customFormat="1">
      <c r="A50" s="34" t="s">
        <v>863</v>
      </c>
      <c r="B50" s="40" t="s">
        <v>177</v>
      </c>
      <c r="C50" s="40" t="s">
        <v>176</v>
      </c>
      <c r="D50" s="35" t="s">
        <v>30</v>
      </c>
      <c r="E50" s="35" t="s">
        <v>26</v>
      </c>
      <c r="F50" s="35" t="s">
        <v>27</v>
      </c>
      <c r="G50" s="66">
        <v>22500</v>
      </c>
      <c r="H50" s="32">
        <v>36787.5</v>
      </c>
      <c r="I50" s="33">
        <v>2.3853478263429662E-3</v>
      </c>
    </row>
    <row r="51" spans="1:9" s="4" customFormat="1">
      <c r="A51" s="34" t="s">
        <v>863</v>
      </c>
      <c r="B51" s="40" t="s">
        <v>179</v>
      </c>
      <c r="C51" s="40" t="s">
        <v>178</v>
      </c>
      <c r="D51" s="35" t="s">
        <v>30</v>
      </c>
      <c r="E51" s="35" t="s">
        <v>26</v>
      </c>
      <c r="F51" s="35" t="s">
        <v>27</v>
      </c>
      <c r="G51" s="66">
        <v>1822</v>
      </c>
      <c r="H51" s="32">
        <v>61547.16</v>
      </c>
      <c r="I51" s="33">
        <v>3.9907953604779549E-3</v>
      </c>
    </row>
    <row r="52" spans="1:9" s="4" customFormat="1">
      <c r="A52" s="34" t="s">
        <v>863</v>
      </c>
      <c r="B52" s="40" t="s">
        <v>181</v>
      </c>
      <c r="C52" s="40" t="s">
        <v>180</v>
      </c>
      <c r="D52" s="35" t="s">
        <v>30</v>
      </c>
      <c r="E52" s="35" t="s">
        <v>26</v>
      </c>
      <c r="F52" s="35" t="s">
        <v>27</v>
      </c>
      <c r="G52" s="66">
        <v>1599.0000000000002</v>
      </c>
      <c r="H52" s="32">
        <v>46003.23</v>
      </c>
      <c r="I52" s="33">
        <v>2.9829073648727296E-3</v>
      </c>
    </row>
    <row r="53" spans="1:9" s="4" customFormat="1">
      <c r="A53" s="34" t="s">
        <v>863</v>
      </c>
      <c r="B53" s="40" t="s">
        <v>183</v>
      </c>
      <c r="C53" s="40" t="s">
        <v>182</v>
      </c>
      <c r="D53" s="35" t="s">
        <v>30</v>
      </c>
      <c r="E53" s="35" t="s">
        <v>26</v>
      </c>
      <c r="F53" s="35" t="s">
        <v>27</v>
      </c>
      <c r="G53" s="66">
        <v>1166</v>
      </c>
      <c r="H53" s="32">
        <v>8103.7</v>
      </c>
      <c r="I53" s="33">
        <v>5.2545411295509337E-4</v>
      </c>
    </row>
    <row r="54" spans="1:9" s="4" customFormat="1">
      <c r="A54" s="34" t="s">
        <v>863</v>
      </c>
      <c r="B54" s="40" t="s">
        <v>184</v>
      </c>
      <c r="C54" s="40" t="s">
        <v>36</v>
      </c>
      <c r="D54" s="35" t="s">
        <v>30</v>
      </c>
      <c r="E54" s="35" t="s">
        <v>26</v>
      </c>
      <c r="F54" s="35" t="s">
        <v>27</v>
      </c>
      <c r="G54" s="66">
        <v>1614</v>
      </c>
      <c r="H54" s="32">
        <v>106217.34</v>
      </c>
      <c r="I54" s="33">
        <v>6.8872660846464638E-3</v>
      </c>
    </row>
    <row r="55" spans="1:9" s="4" customFormat="1">
      <c r="A55" s="34" t="s">
        <v>863</v>
      </c>
      <c r="B55" s="40" t="s">
        <v>186</v>
      </c>
      <c r="C55" s="40" t="s">
        <v>185</v>
      </c>
      <c r="D55" s="35" t="s">
        <v>30</v>
      </c>
      <c r="E55" s="35" t="s">
        <v>26</v>
      </c>
      <c r="F55" s="35" t="s">
        <v>27</v>
      </c>
      <c r="G55" s="66">
        <v>7650.0000000000009</v>
      </c>
      <c r="H55" s="32">
        <v>22.950000000000003</v>
      </c>
      <c r="I55" s="33">
        <v>1.4881069008378141E-6</v>
      </c>
    </row>
    <row r="56" spans="1:9" s="4" customFormat="1">
      <c r="A56" s="34" t="s">
        <v>863</v>
      </c>
      <c r="B56" s="40" t="s">
        <v>188</v>
      </c>
      <c r="C56" s="40" t="s">
        <v>187</v>
      </c>
      <c r="D56" s="35" t="s">
        <v>30</v>
      </c>
      <c r="E56" s="35" t="s">
        <v>26</v>
      </c>
      <c r="F56" s="35" t="s">
        <v>27</v>
      </c>
      <c r="G56" s="66">
        <v>20920</v>
      </c>
      <c r="H56" s="32">
        <v>101880.4</v>
      </c>
      <c r="I56" s="33">
        <v>6.6060534335562878E-3</v>
      </c>
    </row>
    <row r="57" spans="1:9" s="4" customFormat="1">
      <c r="A57" s="34" t="s">
        <v>863</v>
      </c>
      <c r="B57" s="40" t="s">
        <v>190</v>
      </c>
      <c r="C57" s="40" t="s">
        <v>189</v>
      </c>
      <c r="D57" s="35" t="s">
        <v>30</v>
      </c>
      <c r="E57" s="35" t="s">
        <v>26</v>
      </c>
      <c r="F57" s="35" t="s">
        <v>27</v>
      </c>
      <c r="G57" s="66">
        <v>8200</v>
      </c>
      <c r="H57" s="32">
        <v>21320</v>
      </c>
      <c r="I57" s="33">
        <v>1.3824156481857164E-3</v>
      </c>
    </row>
    <row r="58" spans="1:9" s="4" customFormat="1">
      <c r="A58" s="34" t="s">
        <v>863</v>
      </c>
      <c r="B58" s="40" t="s">
        <v>192</v>
      </c>
      <c r="C58" s="40" t="s">
        <v>191</v>
      </c>
      <c r="D58" s="35" t="s">
        <v>30</v>
      </c>
      <c r="E58" s="35" t="s">
        <v>26</v>
      </c>
      <c r="F58" s="35" t="s">
        <v>27</v>
      </c>
      <c r="G58" s="66">
        <v>750</v>
      </c>
      <c r="H58" s="32">
        <v>12532.5</v>
      </c>
      <c r="I58" s="33">
        <v>8.1262308212417872E-4</v>
      </c>
    </row>
    <row r="59" spans="1:9" s="4" customFormat="1">
      <c r="A59" s="34" t="s">
        <v>863</v>
      </c>
      <c r="B59" s="40" t="s">
        <v>194</v>
      </c>
      <c r="C59" s="40" t="s">
        <v>193</v>
      </c>
      <c r="D59" s="35" t="s">
        <v>30</v>
      </c>
      <c r="E59" s="35" t="s">
        <v>26</v>
      </c>
      <c r="F59" s="35" t="s">
        <v>27</v>
      </c>
      <c r="G59" s="66">
        <v>2200</v>
      </c>
      <c r="H59" s="32">
        <v>3058</v>
      </c>
      <c r="I59" s="33">
        <v>1.9828457092645031E-4</v>
      </c>
    </row>
    <row r="60" spans="1:9" s="4" customFormat="1">
      <c r="A60" s="34" t="s">
        <v>863</v>
      </c>
      <c r="B60" s="40" t="s">
        <v>196</v>
      </c>
      <c r="C60" s="40" t="s">
        <v>195</v>
      </c>
      <c r="D60" s="35" t="s">
        <v>30</v>
      </c>
      <c r="E60" s="35" t="s">
        <v>26</v>
      </c>
      <c r="F60" s="35" t="s">
        <v>27</v>
      </c>
      <c r="G60" s="66">
        <v>1640</v>
      </c>
      <c r="H60" s="32">
        <v>26535.200000000001</v>
      </c>
      <c r="I60" s="33">
        <v>1.7205757836649916E-3</v>
      </c>
    </row>
    <row r="61" spans="1:9" s="4" customFormat="1">
      <c r="A61" s="34" t="s">
        <v>863</v>
      </c>
      <c r="B61" s="40" t="s">
        <v>198</v>
      </c>
      <c r="C61" s="40" t="s">
        <v>197</v>
      </c>
      <c r="D61" s="35" t="s">
        <v>30</v>
      </c>
      <c r="E61" s="35" t="s">
        <v>26</v>
      </c>
      <c r="F61" s="35" t="s">
        <v>27</v>
      </c>
      <c r="G61" s="66">
        <v>924</v>
      </c>
      <c r="H61" s="32">
        <v>5608.68</v>
      </c>
      <c r="I61" s="33">
        <v>3.6367387418697299E-4</v>
      </c>
    </row>
    <row r="62" spans="1:9" s="4" customFormat="1">
      <c r="A62" s="34" t="s">
        <v>863</v>
      </c>
      <c r="B62" s="40" t="s">
        <v>200</v>
      </c>
      <c r="C62" s="40" t="s">
        <v>199</v>
      </c>
      <c r="D62" s="35" t="s">
        <v>30</v>
      </c>
      <c r="E62" s="35" t="s">
        <v>26</v>
      </c>
      <c r="F62" s="35" t="s">
        <v>27</v>
      </c>
      <c r="G62" s="66">
        <v>4950</v>
      </c>
      <c r="H62" s="32">
        <v>1881</v>
      </c>
      <c r="I62" s="33">
        <v>1.2196640873533455E-4</v>
      </c>
    </row>
    <row r="63" spans="1:9" s="4" customFormat="1">
      <c r="A63" s="34" t="s">
        <v>863</v>
      </c>
      <c r="B63" s="40" t="s">
        <v>202</v>
      </c>
      <c r="C63" s="40" t="s">
        <v>201</v>
      </c>
      <c r="D63" s="35" t="s">
        <v>30</v>
      </c>
      <c r="E63" s="35" t="s">
        <v>26</v>
      </c>
      <c r="F63" s="35" t="s">
        <v>27</v>
      </c>
      <c r="G63" s="66">
        <v>351.99999999999994</v>
      </c>
      <c r="H63" s="32">
        <v>99640.639999999985</v>
      </c>
      <c r="I63" s="33">
        <v>6.4608245746360041E-3</v>
      </c>
    </row>
    <row r="64" spans="1:9" s="4" customFormat="1">
      <c r="A64" s="34" t="s">
        <v>863</v>
      </c>
      <c r="B64" s="40" t="s">
        <v>204</v>
      </c>
      <c r="C64" s="40" t="s">
        <v>203</v>
      </c>
      <c r="D64" s="35" t="s">
        <v>30</v>
      </c>
      <c r="E64" s="35" t="s">
        <v>26</v>
      </c>
      <c r="F64" s="35" t="s">
        <v>27</v>
      </c>
      <c r="G64" s="66">
        <v>2567</v>
      </c>
      <c r="H64" s="32">
        <v>34243.78</v>
      </c>
      <c r="I64" s="33">
        <v>2.2204098182471419E-3</v>
      </c>
    </row>
    <row r="65" spans="1:9" s="4" customFormat="1">
      <c r="A65" s="34" t="s">
        <v>863</v>
      </c>
      <c r="B65" s="40" t="s">
        <v>206</v>
      </c>
      <c r="C65" s="40" t="s">
        <v>205</v>
      </c>
      <c r="D65" s="35" t="s">
        <v>30</v>
      </c>
      <c r="E65" s="35" t="s">
        <v>26</v>
      </c>
      <c r="F65" s="35" t="s">
        <v>27</v>
      </c>
      <c r="G65" s="66">
        <v>300</v>
      </c>
      <c r="H65" s="32">
        <v>10257</v>
      </c>
      <c r="I65" s="33">
        <v>6.6507679659666473E-4</v>
      </c>
    </row>
    <row r="66" spans="1:9" s="4" customFormat="1">
      <c r="A66" s="34" t="s">
        <v>863</v>
      </c>
      <c r="B66" s="40" t="s">
        <v>208</v>
      </c>
      <c r="C66" s="40" t="s">
        <v>207</v>
      </c>
      <c r="D66" s="35" t="s">
        <v>30</v>
      </c>
      <c r="E66" s="35" t="s">
        <v>26</v>
      </c>
      <c r="F66" s="35" t="s">
        <v>27</v>
      </c>
      <c r="G66" s="66">
        <v>2050</v>
      </c>
      <c r="H66" s="32">
        <v>37925</v>
      </c>
      <c r="I66" s="33">
        <v>2.4591047587918993E-3</v>
      </c>
    </row>
    <row r="67" spans="1:9" s="4" customFormat="1">
      <c r="A67" s="34" t="s">
        <v>863</v>
      </c>
      <c r="B67" s="40" t="s">
        <v>210</v>
      </c>
      <c r="C67" s="40" t="s">
        <v>209</v>
      </c>
      <c r="D67" s="35" t="s">
        <v>30</v>
      </c>
      <c r="E67" s="35" t="s">
        <v>26</v>
      </c>
      <c r="F67" s="35" t="s">
        <v>27</v>
      </c>
      <c r="G67" s="66">
        <v>57815.999999999993</v>
      </c>
      <c r="H67" s="32">
        <v>76895.28</v>
      </c>
      <c r="I67" s="33">
        <v>4.9859867891004763E-3</v>
      </c>
    </row>
    <row r="68" spans="1:9" s="4" customFormat="1">
      <c r="A68" s="34" t="s">
        <v>863</v>
      </c>
      <c r="B68" s="40" t="s">
        <v>212</v>
      </c>
      <c r="C68" s="40" t="s">
        <v>211</v>
      </c>
      <c r="D68" s="35" t="s">
        <v>30</v>
      </c>
      <c r="E68" s="35" t="s">
        <v>26</v>
      </c>
      <c r="F68" s="35" t="s">
        <v>27</v>
      </c>
      <c r="G68" s="66">
        <v>1136</v>
      </c>
      <c r="H68" s="32">
        <v>41316.32</v>
      </c>
      <c r="I68" s="33">
        <v>2.6790022182668141E-3</v>
      </c>
    </row>
    <row r="69" spans="1:9" s="4" customFormat="1">
      <c r="A69" s="34" t="s">
        <v>863</v>
      </c>
      <c r="B69" s="40" t="s">
        <v>214</v>
      </c>
      <c r="C69" s="40" t="s">
        <v>213</v>
      </c>
      <c r="D69" s="35" t="s">
        <v>30</v>
      </c>
      <c r="E69" s="35" t="s">
        <v>26</v>
      </c>
      <c r="F69" s="35" t="s">
        <v>27</v>
      </c>
      <c r="G69" s="66">
        <v>9110.9999999999982</v>
      </c>
      <c r="H69" s="32">
        <v>40543.949999999997</v>
      </c>
      <c r="I69" s="33">
        <v>2.6289207748245438E-3</v>
      </c>
    </row>
    <row r="70" spans="1:9" s="4" customFormat="1">
      <c r="A70" s="34" t="s">
        <v>863</v>
      </c>
      <c r="B70" s="40" t="s">
        <v>218</v>
      </c>
      <c r="C70" s="40" t="s">
        <v>217</v>
      </c>
      <c r="D70" s="35" t="s">
        <v>30</v>
      </c>
      <c r="E70" s="35" t="s">
        <v>26</v>
      </c>
      <c r="F70" s="35" t="s">
        <v>27</v>
      </c>
      <c r="G70" s="66">
        <v>4500</v>
      </c>
      <c r="H70" s="32">
        <v>22680</v>
      </c>
      <c r="I70" s="33">
        <v>1.4705997608279572E-3</v>
      </c>
    </row>
    <row r="71" spans="1:9" s="4" customFormat="1">
      <c r="A71" s="34" t="s">
        <v>863</v>
      </c>
      <c r="B71" s="40" t="s">
        <v>220</v>
      </c>
      <c r="C71" s="40" t="s">
        <v>219</v>
      </c>
      <c r="D71" s="35" t="s">
        <v>30</v>
      </c>
      <c r="E71" s="35" t="s">
        <v>26</v>
      </c>
      <c r="F71" s="35" t="s">
        <v>27</v>
      </c>
      <c r="G71" s="66">
        <v>3499.9999999999995</v>
      </c>
      <c r="H71" s="32">
        <v>16415</v>
      </c>
      <c r="I71" s="33">
        <v>1.0643692713399875E-3</v>
      </c>
    </row>
    <row r="72" spans="1:9" s="4" customFormat="1">
      <c r="A72" s="34" t="s">
        <v>863</v>
      </c>
      <c r="B72" s="40" t="s">
        <v>222</v>
      </c>
      <c r="C72" s="40" t="s">
        <v>221</v>
      </c>
      <c r="D72" s="35" t="s">
        <v>30</v>
      </c>
      <c r="E72" s="35" t="s">
        <v>26</v>
      </c>
      <c r="F72" s="35" t="s">
        <v>27</v>
      </c>
      <c r="G72" s="66">
        <v>350</v>
      </c>
      <c r="H72" s="32">
        <v>1036</v>
      </c>
      <c r="I72" s="33">
        <v>6.7175544630412864E-5</v>
      </c>
    </row>
    <row r="73" spans="1:9" s="4" customFormat="1">
      <c r="A73" s="34" t="s">
        <v>863</v>
      </c>
      <c r="B73" s="40" t="s">
        <v>224</v>
      </c>
      <c r="C73" s="40" t="s">
        <v>223</v>
      </c>
      <c r="D73" s="35" t="s">
        <v>30</v>
      </c>
      <c r="E73" s="35" t="s">
        <v>26</v>
      </c>
      <c r="F73" s="35" t="s">
        <v>27</v>
      </c>
      <c r="G73" s="66">
        <v>180.00000000000003</v>
      </c>
      <c r="H73" s="32">
        <v>17393.400000000001</v>
      </c>
      <c r="I73" s="33">
        <v>1.1278099594349644E-3</v>
      </c>
    </row>
    <row r="74" spans="1:9" s="4" customFormat="1">
      <c r="A74" s="34" t="s">
        <v>863</v>
      </c>
      <c r="B74" s="40" t="s">
        <v>226</v>
      </c>
      <c r="C74" s="40" t="s">
        <v>225</v>
      </c>
      <c r="D74" s="35" t="s">
        <v>30</v>
      </c>
      <c r="E74" s="35" t="s">
        <v>26</v>
      </c>
      <c r="F74" s="35" t="s">
        <v>27</v>
      </c>
      <c r="G74" s="66">
        <v>1750.0000000000002</v>
      </c>
      <c r="H74" s="32">
        <v>10972.5</v>
      </c>
      <c r="I74" s="33">
        <v>7.1147071762278483E-4</v>
      </c>
    </row>
    <row r="75" spans="1:9" s="4" customFormat="1">
      <c r="A75" s="34" t="s">
        <v>863</v>
      </c>
      <c r="B75" s="40" t="s">
        <v>228</v>
      </c>
      <c r="C75" s="40" t="s">
        <v>227</v>
      </c>
      <c r="D75" s="35" t="s">
        <v>30</v>
      </c>
      <c r="E75" s="35" t="s">
        <v>26</v>
      </c>
      <c r="F75" s="35" t="s">
        <v>27</v>
      </c>
      <c r="G75" s="66">
        <v>9550</v>
      </c>
      <c r="H75" s="32">
        <v>62170.5</v>
      </c>
      <c r="I75" s="33">
        <v>4.0312135110473768E-3</v>
      </c>
    </row>
    <row r="76" spans="1:9" s="4" customFormat="1">
      <c r="A76" s="34" t="s">
        <v>863</v>
      </c>
      <c r="B76" s="40" t="s">
        <v>230</v>
      </c>
      <c r="C76" s="40" t="s">
        <v>229</v>
      </c>
      <c r="D76" s="35" t="s">
        <v>30</v>
      </c>
      <c r="E76" s="35" t="s">
        <v>26</v>
      </c>
      <c r="F76" s="35" t="s">
        <v>27</v>
      </c>
      <c r="G76" s="66">
        <v>194.99999999999997</v>
      </c>
      <c r="H76" s="32">
        <v>2185.9499999999998</v>
      </c>
      <c r="I76" s="33">
        <v>1.4173975075757817E-4</v>
      </c>
    </row>
    <row r="77" spans="1:9" s="4" customFormat="1">
      <c r="A77" s="34" t="s">
        <v>863</v>
      </c>
      <c r="B77" s="40" t="s">
        <v>234</v>
      </c>
      <c r="C77" s="40" t="s">
        <v>233</v>
      </c>
      <c r="D77" s="35" t="s">
        <v>30</v>
      </c>
      <c r="E77" s="35" t="s">
        <v>26</v>
      </c>
      <c r="F77" s="35" t="s">
        <v>27</v>
      </c>
      <c r="G77" s="66">
        <v>15962</v>
      </c>
      <c r="H77" s="32">
        <v>41820.44</v>
      </c>
      <c r="I77" s="33">
        <v>2.7116899939029957E-3</v>
      </c>
    </row>
    <row r="78" spans="1:9" s="4" customFormat="1">
      <c r="A78" s="34" t="s">
        <v>863</v>
      </c>
      <c r="B78" s="40" t="s">
        <v>236</v>
      </c>
      <c r="C78" s="40" t="s">
        <v>235</v>
      </c>
      <c r="D78" s="35" t="s">
        <v>30</v>
      </c>
      <c r="E78" s="35" t="s">
        <v>26</v>
      </c>
      <c r="F78" s="35" t="s">
        <v>27</v>
      </c>
      <c r="G78" s="66">
        <v>7999.9999999999991</v>
      </c>
      <c r="H78" s="32">
        <v>3240</v>
      </c>
      <c r="I78" s="33">
        <v>2.1008568011827961E-4</v>
      </c>
    </row>
    <row r="79" spans="1:9" s="4" customFormat="1">
      <c r="A79" s="34" t="s">
        <v>863</v>
      </c>
      <c r="B79" s="40" t="s">
        <v>238</v>
      </c>
      <c r="C79" s="40" t="s">
        <v>237</v>
      </c>
      <c r="D79" s="35" t="s">
        <v>30</v>
      </c>
      <c r="E79" s="35" t="s">
        <v>26</v>
      </c>
      <c r="F79" s="35" t="s">
        <v>27</v>
      </c>
      <c r="G79" s="66">
        <v>47662</v>
      </c>
      <c r="H79" s="32">
        <v>138219.79999999999</v>
      </c>
      <c r="I79" s="33">
        <v>8.9623458916088215E-3</v>
      </c>
    </row>
    <row r="80" spans="1:9" s="4" customFormat="1">
      <c r="A80" s="34" t="s">
        <v>863</v>
      </c>
      <c r="B80" s="40" t="s">
        <v>244</v>
      </c>
      <c r="C80" s="40" t="s">
        <v>243</v>
      </c>
      <c r="D80" s="35" t="s">
        <v>30</v>
      </c>
      <c r="E80" s="35" t="s">
        <v>26</v>
      </c>
      <c r="F80" s="35" t="s">
        <v>27</v>
      </c>
      <c r="G80" s="66">
        <v>2992.9999999999995</v>
      </c>
      <c r="H80" s="32">
        <v>46571.079999999994</v>
      </c>
      <c r="I80" s="33">
        <v>3.0197274739638294E-3</v>
      </c>
    </row>
    <row r="81" spans="1:9" s="4" customFormat="1">
      <c r="A81" s="34" t="s">
        <v>863</v>
      </c>
      <c r="B81" s="40" t="s">
        <v>246</v>
      </c>
      <c r="C81" s="40" t="s">
        <v>245</v>
      </c>
      <c r="D81" s="35" t="s">
        <v>30</v>
      </c>
      <c r="E81" s="35" t="s">
        <v>26</v>
      </c>
      <c r="F81" s="35" t="s">
        <v>27</v>
      </c>
      <c r="G81" s="66">
        <v>850</v>
      </c>
      <c r="H81" s="32">
        <v>13005</v>
      </c>
      <c r="I81" s="33">
        <v>8.4326057714142783E-4</v>
      </c>
    </row>
    <row r="82" spans="1:9" s="4" customFormat="1">
      <c r="A82" s="34" t="s">
        <v>863</v>
      </c>
      <c r="B82" s="40" t="s">
        <v>250</v>
      </c>
      <c r="C82" s="40" t="s">
        <v>249</v>
      </c>
      <c r="D82" s="35" t="s">
        <v>30</v>
      </c>
      <c r="E82" s="35" t="s">
        <v>26</v>
      </c>
      <c r="F82" s="35" t="s">
        <v>27</v>
      </c>
      <c r="G82" s="66">
        <v>930</v>
      </c>
      <c r="H82" s="32">
        <v>7086.6</v>
      </c>
      <c r="I82" s="33">
        <v>4.5950406812537048E-4</v>
      </c>
    </row>
    <row r="83" spans="1:9" s="4" customFormat="1">
      <c r="A83" s="34" t="s">
        <v>863</v>
      </c>
      <c r="B83" s="40" t="s">
        <v>254</v>
      </c>
      <c r="C83" s="40" t="s">
        <v>253</v>
      </c>
      <c r="D83" s="35" t="s">
        <v>30</v>
      </c>
      <c r="E83" s="35" t="s">
        <v>26</v>
      </c>
      <c r="F83" s="35" t="s">
        <v>27</v>
      </c>
      <c r="G83" s="66">
        <v>500</v>
      </c>
      <c r="H83" s="32">
        <v>4535</v>
      </c>
      <c r="I83" s="33">
        <v>2.9405511090629569E-4</v>
      </c>
    </row>
    <row r="84" spans="1:9" s="4" customFormat="1">
      <c r="A84" s="34" t="s">
        <v>863</v>
      </c>
      <c r="B84" s="40" t="s">
        <v>256</v>
      </c>
      <c r="C84" s="40" t="s">
        <v>255</v>
      </c>
      <c r="D84" s="35" t="s">
        <v>30</v>
      </c>
      <c r="E84" s="35" t="s">
        <v>26</v>
      </c>
      <c r="F84" s="35" t="s">
        <v>27</v>
      </c>
      <c r="G84" s="66">
        <v>2735</v>
      </c>
      <c r="H84" s="32">
        <v>53031.65</v>
      </c>
      <c r="I84" s="33">
        <v>3.4386389685322725E-3</v>
      </c>
    </row>
    <row r="85" spans="1:9" s="4" customFormat="1">
      <c r="A85" s="34" t="s">
        <v>863</v>
      </c>
      <c r="B85" s="40" t="s">
        <v>258</v>
      </c>
      <c r="C85" s="40" t="s">
        <v>257</v>
      </c>
      <c r="D85" s="35" t="s">
        <v>30</v>
      </c>
      <c r="E85" s="35" t="s">
        <v>26</v>
      </c>
      <c r="F85" s="35" t="s">
        <v>27</v>
      </c>
      <c r="G85" s="66">
        <v>1009</v>
      </c>
      <c r="H85" s="32">
        <v>34245.46</v>
      </c>
      <c r="I85" s="33">
        <v>2.220518751562759E-3</v>
      </c>
    </row>
    <row r="86" spans="1:9" s="4" customFormat="1">
      <c r="A86" s="34" t="s">
        <v>863</v>
      </c>
      <c r="B86" s="40" t="s">
        <v>260</v>
      </c>
      <c r="C86" s="40" t="s">
        <v>259</v>
      </c>
      <c r="D86" s="35" t="s">
        <v>30</v>
      </c>
      <c r="E86" s="35" t="s">
        <v>26</v>
      </c>
      <c r="F86" s="35" t="s">
        <v>27</v>
      </c>
      <c r="G86" s="66">
        <v>147.99999999999997</v>
      </c>
      <c r="H86" s="32">
        <v>17444.759999999998</v>
      </c>
      <c r="I86" s="33">
        <v>1.1311402065123947E-3</v>
      </c>
    </row>
    <row r="87" spans="1:9" s="4" customFormat="1">
      <c r="A87" s="34" t="s">
        <v>863</v>
      </c>
      <c r="B87" s="40" t="s">
        <v>262</v>
      </c>
      <c r="C87" s="40" t="s">
        <v>261</v>
      </c>
      <c r="D87" s="35" t="s">
        <v>30</v>
      </c>
      <c r="E87" s="35" t="s">
        <v>26</v>
      </c>
      <c r="F87" s="35" t="s">
        <v>27</v>
      </c>
      <c r="G87" s="66">
        <v>3627.0000000000005</v>
      </c>
      <c r="H87" s="32">
        <v>136266.39000000001</v>
      </c>
      <c r="I87" s="33">
        <v>8.8356843272878825E-3</v>
      </c>
    </row>
    <row r="88" spans="1:9" s="4" customFormat="1">
      <c r="A88" s="34" t="s">
        <v>863</v>
      </c>
      <c r="B88" s="40" t="s">
        <v>264</v>
      </c>
      <c r="C88" s="40" t="s">
        <v>263</v>
      </c>
      <c r="D88" s="35" t="s">
        <v>30</v>
      </c>
      <c r="E88" s="35" t="s">
        <v>26</v>
      </c>
      <c r="F88" s="35" t="s">
        <v>27</v>
      </c>
      <c r="G88" s="66">
        <v>303</v>
      </c>
      <c r="H88" s="32">
        <v>9862.65</v>
      </c>
      <c r="I88" s="33">
        <v>6.3950664599337975E-4</v>
      </c>
    </row>
    <row r="89" spans="1:9" s="4" customFormat="1">
      <c r="A89" s="34" t="s">
        <v>863</v>
      </c>
      <c r="B89" s="40" t="s">
        <v>266</v>
      </c>
      <c r="C89" s="40" t="s">
        <v>265</v>
      </c>
      <c r="D89" s="35" t="s">
        <v>30</v>
      </c>
      <c r="E89" s="35" t="s">
        <v>26</v>
      </c>
      <c r="F89" s="35" t="s">
        <v>27</v>
      </c>
      <c r="G89" s="66">
        <v>481.00000000000006</v>
      </c>
      <c r="H89" s="32">
        <v>34834.020000000004</v>
      </c>
      <c r="I89" s="33">
        <v>2.2586817231338751E-3</v>
      </c>
    </row>
    <row r="90" spans="1:9" s="4" customFormat="1">
      <c r="A90" s="34" t="s">
        <v>863</v>
      </c>
      <c r="B90" s="40" t="s">
        <v>268</v>
      </c>
      <c r="C90" s="40" t="s">
        <v>267</v>
      </c>
      <c r="D90" s="35" t="s">
        <v>30</v>
      </c>
      <c r="E90" s="35" t="s">
        <v>26</v>
      </c>
      <c r="F90" s="35" t="s">
        <v>27</v>
      </c>
      <c r="G90" s="66">
        <v>10230</v>
      </c>
      <c r="H90" s="32">
        <v>49717.8</v>
      </c>
      <c r="I90" s="33">
        <v>3.2237647614150006E-3</v>
      </c>
    </row>
    <row r="91" spans="1:9" s="4" customFormat="1">
      <c r="A91" s="34" t="s">
        <v>863</v>
      </c>
      <c r="B91" s="40" t="s">
        <v>270</v>
      </c>
      <c r="C91" s="40" t="s">
        <v>269</v>
      </c>
      <c r="D91" s="35" t="s">
        <v>30</v>
      </c>
      <c r="E91" s="35" t="s">
        <v>26</v>
      </c>
      <c r="F91" s="35" t="s">
        <v>27</v>
      </c>
      <c r="G91" s="66">
        <v>426.99999999999994</v>
      </c>
      <c r="H91" s="32">
        <v>11627.21</v>
      </c>
      <c r="I91" s="33">
        <v>7.5392293849631535E-4</v>
      </c>
    </row>
    <row r="92" spans="1:9" s="4" customFormat="1">
      <c r="A92" s="34" t="s">
        <v>863</v>
      </c>
      <c r="B92" s="40" t="s">
        <v>272</v>
      </c>
      <c r="C92" s="40" t="s">
        <v>271</v>
      </c>
      <c r="D92" s="35" t="s">
        <v>30</v>
      </c>
      <c r="E92" s="35" t="s">
        <v>26</v>
      </c>
      <c r="F92" s="35" t="s">
        <v>27</v>
      </c>
      <c r="G92" s="66">
        <v>1574</v>
      </c>
      <c r="H92" s="32">
        <v>7901.48</v>
      </c>
      <c r="I92" s="33">
        <v>5.1234191350030365E-4</v>
      </c>
    </row>
    <row r="93" spans="1:9" s="4" customFormat="1">
      <c r="A93" s="34" t="s">
        <v>863</v>
      </c>
      <c r="B93" s="40" t="s">
        <v>274</v>
      </c>
      <c r="C93" s="40" t="s">
        <v>273</v>
      </c>
      <c r="D93" s="35" t="s">
        <v>30</v>
      </c>
      <c r="E93" s="35" t="s">
        <v>26</v>
      </c>
      <c r="F93" s="35" t="s">
        <v>27</v>
      </c>
      <c r="G93" s="66">
        <v>14000</v>
      </c>
      <c r="H93" s="32">
        <v>1470</v>
      </c>
      <c r="I93" s="33">
        <v>9.5316651164775008E-5</v>
      </c>
    </row>
    <row r="94" spans="1:9" s="4" customFormat="1">
      <c r="A94" s="34" t="s">
        <v>863</v>
      </c>
      <c r="B94" s="40" t="s">
        <v>276</v>
      </c>
      <c r="C94" s="40" t="s">
        <v>275</v>
      </c>
      <c r="D94" s="35" t="s">
        <v>30</v>
      </c>
      <c r="E94" s="35" t="s">
        <v>26</v>
      </c>
      <c r="F94" s="35" t="s">
        <v>27</v>
      </c>
      <c r="G94" s="66">
        <v>11392</v>
      </c>
      <c r="H94" s="32">
        <v>75870.720000000001</v>
      </c>
      <c r="I94" s="33">
        <v>4.9195530284764071E-3</v>
      </c>
    </row>
    <row r="95" spans="1:9" s="4" customFormat="1">
      <c r="A95" s="34" t="s">
        <v>863</v>
      </c>
      <c r="B95" s="40" t="s">
        <v>278</v>
      </c>
      <c r="C95" s="40" t="s">
        <v>277</v>
      </c>
      <c r="D95" s="35" t="s">
        <v>30</v>
      </c>
      <c r="E95" s="35" t="s">
        <v>26</v>
      </c>
      <c r="F95" s="35" t="s">
        <v>27</v>
      </c>
      <c r="G95" s="66">
        <v>7500</v>
      </c>
      <c r="H95" s="32">
        <v>1425</v>
      </c>
      <c r="I95" s="33">
        <v>9.2398794496465571E-5</v>
      </c>
    </row>
    <row r="96" spans="1:9" s="4" customFormat="1">
      <c r="A96" s="34" t="s">
        <v>863</v>
      </c>
      <c r="B96" s="40" t="s">
        <v>280</v>
      </c>
      <c r="C96" s="40" t="s">
        <v>279</v>
      </c>
      <c r="D96" s="35" t="s">
        <v>30</v>
      </c>
      <c r="E96" s="35" t="s">
        <v>26</v>
      </c>
      <c r="F96" s="35" t="s">
        <v>27</v>
      </c>
      <c r="G96" s="66">
        <v>25999.999999999996</v>
      </c>
      <c r="H96" s="32">
        <v>14560</v>
      </c>
      <c r="I96" s="33">
        <v>9.4408873534634289E-4</v>
      </c>
    </row>
    <row r="97" spans="1:9" s="4" customFormat="1">
      <c r="A97" s="34" t="s">
        <v>863</v>
      </c>
      <c r="B97" s="40" t="s">
        <v>282</v>
      </c>
      <c r="C97" s="40" t="s">
        <v>281</v>
      </c>
      <c r="D97" s="35" t="s">
        <v>30</v>
      </c>
      <c r="E97" s="35" t="s">
        <v>26</v>
      </c>
      <c r="F97" s="35" t="s">
        <v>27</v>
      </c>
      <c r="G97" s="66">
        <v>550</v>
      </c>
      <c r="H97" s="32">
        <v>7452.5</v>
      </c>
      <c r="I97" s="33">
        <v>4.8322948490169096E-4</v>
      </c>
    </row>
    <row r="98" spans="1:9" s="4" customFormat="1">
      <c r="A98" s="34" t="s">
        <v>863</v>
      </c>
      <c r="B98" s="40" t="s">
        <v>284</v>
      </c>
      <c r="C98" s="40" t="s">
        <v>283</v>
      </c>
      <c r="D98" s="35" t="s">
        <v>30</v>
      </c>
      <c r="E98" s="35" t="s">
        <v>26</v>
      </c>
      <c r="F98" s="35" t="s">
        <v>27</v>
      </c>
      <c r="G98" s="66">
        <v>5000</v>
      </c>
      <c r="H98" s="32">
        <v>20150</v>
      </c>
      <c r="I98" s="33">
        <v>1.3065513748096709E-3</v>
      </c>
    </row>
    <row r="99" spans="1:9" s="4" customFormat="1">
      <c r="A99" s="34" t="s">
        <v>863</v>
      </c>
      <c r="B99" s="40" t="s">
        <v>292</v>
      </c>
      <c r="C99" s="40" t="s">
        <v>291</v>
      </c>
      <c r="D99" s="35" t="s">
        <v>30</v>
      </c>
      <c r="E99" s="35" t="s">
        <v>26</v>
      </c>
      <c r="F99" s="35" t="s">
        <v>27</v>
      </c>
      <c r="G99" s="66">
        <v>490</v>
      </c>
      <c r="H99" s="32">
        <v>3013.5</v>
      </c>
      <c r="I99" s="33">
        <v>1.9539913488778875E-4</v>
      </c>
    </row>
    <row r="100" spans="1:9" s="4" customFormat="1">
      <c r="A100" s="34" t="s">
        <v>863</v>
      </c>
      <c r="B100" s="40" t="s">
        <v>294</v>
      </c>
      <c r="C100" s="40" t="s">
        <v>293</v>
      </c>
      <c r="D100" s="35" t="s">
        <v>30</v>
      </c>
      <c r="E100" s="35" t="s">
        <v>26</v>
      </c>
      <c r="F100" s="35" t="s">
        <v>27</v>
      </c>
      <c r="G100" s="66">
        <v>6511</v>
      </c>
      <c r="H100" s="32">
        <v>915772.15</v>
      </c>
      <c r="I100" s="33">
        <v>5.9379819433990483E-2</v>
      </c>
    </row>
    <row r="101" spans="1:9" s="4" customFormat="1">
      <c r="A101" s="34" t="s">
        <v>863</v>
      </c>
      <c r="B101" s="40" t="s">
        <v>300</v>
      </c>
      <c r="C101" s="40" t="s">
        <v>299</v>
      </c>
      <c r="D101" s="35" t="s">
        <v>30</v>
      </c>
      <c r="E101" s="35" t="s">
        <v>26</v>
      </c>
      <c r="F101" s="35" t="s">
        <v>27</v>
      </c>
      <c r="G101" s="66">
        <v>200</v>
      </c>
      <c r="H101" s="32">
        <v>536</v>
      </c>
      <c r="I101" s="33">
        <v>3.4754914982530206E-5</v>
      </c>
    </row>
    <row r="102" spans="1:9" s="4" customFormat="1">
      <c r="A102" s="34" t="s">
        <v>863</v>
      </c>
      <c r="B102" s="40" t="s">
        <v>312</v>
      </c>
      <c r="C102" s="40" t="s">
        <v>311</v>
      </c>
      <c r="D102" s="35" t="s">
        <v>30</v>
      </c>
      <c r="E102" s="35" t="s">
        <v>26</v>
      </c>
      <c r="F102" s="35" t="s">
        <v>27</v>
      </c>
      <c r="G102" s="66">
        <v>6126</v>
      </c>
      <c r="H102" s="32">
        <v>139917.84</v>
      </c>
      <c r="I102" s="33">
        <v>9.0724489435434034E-3</v>
      </c>
    </row>
    <row r="103" spans="1:9" s="4" customFormat="1">
      <c r="A103" s="34" t="s">
        <v>863</v>
      </c>
      <c r="B103" s="40" t="s">
        <v>314</v>
      </c>
      <c r="C103" s="40" t="s">
        <v>313</v>
      </c>
      <c r="D103" s="35" t="s">
        <v>30</v>
      </c>
      <c r="E103" s="35" t="s">
        <v>26</v>
      </c>
      <c r="F103" s="35" t="s">
        <v>27</v>
      </c>
      <c r="G103" s="66">
        <v>831</v>
      </c>
      <c r="H103" s="32">
        <v>16329.15</v>
      </c>
      <c r="I103" s="33">
        <v>1.058802649229446E-3</v>
      </c>
    </row>
    <row r="104" spans="1:9" s="4" customFormat="1">
      <c r="A104" s="34" t="s">
        <v>863</v>
      </c>
      <c r="B104" s="40" t="s">
        <v>321</v>
      </c>
      <c r="C104" s="40" t="s">
        <v>320</v>
      </c>
      <c r="D104" s="35" t="s">
        <v>30</v>
      </c>
      <c r="E104" s="35" t="s">
        <v>26</v>
      </c>
      <c r="F104" s="35" t="s">
        <v>27</v>
      </c>
      <c r="G104" s="66">
        <v>18184</v>
      </c>
      <c r="H104" s="32">
        <v>1067218.96</v>
      </c>
      <c r="I104" s="33">
        <v>6.9199821310716988E-2</v>
      </c>
    </row>
    <row r="105" spans="1:9" s="4" customFormat="1">
      <c r="A105" s="34" t="s">
        <v>863</v>
      </c>
      <c r="B105" s="40" t="s">
        <v>360</v>
      </c>
      <c r="C105" s="40" t="s">
        <v>359</v>
      </c>
      <c r="D105" s="35" t="s">
        <v>30</v>
      </c>
      <c r="E105" s="35" t="s">
        <v>26</v>
      </c>
      <c r="F105" s="35" t="s">
        <v>27</v>
      </c>
      <c r="G105" s="66">
        <v>1000</v>
      </c>
      <c r="H105" s="32">
        <v>7550</v>
      </c>
      <c r="I105" s="33">
        <v>4.8955150768302807E-4</v>
      </c>
    </row>
    <row r="106" spans="1:9" s="4" customFormat="1">
      <c r="A106" s="34" t="s">
        <v>863</v>
      </c>
      <c r="B106" s="40" t="s">
        <v>362</v>
      </c>
      <c r="C106" s="40" t="s">
        <v>361</v>
      </c>
      <c r="D106" s="35" t="s">
        <v>30</v>
      </c>
      <c r="E106" s="35" t="s">
        <v>26</v>
      </c>
      <c r="F106" s="35" t="s">
        <v>27</v>
      </c>
      <c r="G106" s="66">
        <v>9005</v>
      </c>
      <c r="H106" s="32">
        <v>460605.75</v>
      </c>
      <c r="I106" s="33">
        <v>2.9866256868870452E-2</v>
      </c>
    </row>
    <row r="107" spans="1:9" s="4" customFormat="1">
      <c r="A107" s="34" t="s">
        <v>863</v>
      </c>
      <c r="B107" s="40" t="s">
        <v>374</v>
      </c>
      <c r="C107" s="40" t="s">
        <v>373</v>
      </c>
      <c r="D107" s="35" t="s">
        <v>30</v>
      </c>
      <c r="E107" s="35" t="s">
        <v>26</v>
      </c>
      <c r="F107" s="35" t="s">
        <v>27</v>
      </c>
      <c r="G107" s="66">
        <v>900</v>
      </c>
      <c r="H107" s="32">
        <v>27765</v>
      </c>
      <c r="I107" s="33">
        <v>1.8003175643469239E-3</v>
      </c>
    </row>
    <row r="108" spans="1:9" s="4" customFormat="1">
      <c r="A108" s="34" t="s">
        <v>863</v>
      </c>
      <c r="B108" s="40" t="s">
        <v>39</v>
      </c>
      <c r="C108" s="40" t="s">
        <v>40</v>
      </c>
      <c r="D108" s="35" t="s">
        <v>30</v>
      </c>
      <c r="E108" s="35" t="s">
        <v>26</v>
      </c>
      <c r="F108" s="35" t="s">
        <v>27</v>
      </c>
      <c r="G108" s="66">
        <v>2150</v>
      </c>
      <c r="H108" s="32">
        <v>5805</v>
      </c>
      <c r="I108" s="33">
        <v>3.7640351021191762E-4</v>
      </c>
    </row>
    <row r="109" spans="1:9" s="4" customFormat="1">
      <c r="A109" s="34" t="s">
        <v>863</v>
      </c>
      <c r="B109" s="40" t="s">
        <v>390</v>
      </c>
      <c r="C109" s="40" t="s">
        <v>389</v>
      </c>
      <c r="D109" s="35" t="s">
        <v>30</v>
      </c>
      <c r="E109" s="35" t="s">
        <v>26</v>
      </c>
      <c r="F109" s="35" t="s">
        <v>27</v>
      </c>
      <c r="G109" s="66">
        <v>2500</v>
      </c>
      <c r="H109" s="32">
        <v>5450</v>
      </c>
      <c r="I109" s="33">
        <v>3.5338486316192094E-4</v>
      </c>
    </row>
    <row r="110" spans="1:9" s="4" customFormat="1">
      <c r="A110" s="34" t="s">
        <v>863</v>
      </c>
      <c r="B110" s="40" t="s">
        <v>392</v>
      </c>
      <c r="C110" s="40" t="s">
        <v>391</v>
      </c>
      <c r="D110" s="35" t="s">
        <v>30</v>
      </c>
      <c r="E110" s="35" t="s">
        <v>26</v>
      </c>
      <c r="F110" s="35" t="s">
        <v>27</v>
      </c>
      <c r="G110" s="66">
        <v>89</v>
      </c>
      <c r="H110" s="32">
        <v>6078.7</v>
      </c>
      <c r="I110" s="33">
        <v>3.9415056288116855E-4</v>
      </c>
    </row>
    <row r="111" spans="1:9" s="4" customFormat="1">
      <c r="A111" s="34" t="s">
        <v>863</v>
      </c>
      <c r="B111" s="40" t="s">
        <v>394</v>
      </c>
      <c r="C111" s="40" t="s">
        <v>393</v>
      </c>
      <c r="D111" s="35" t="s">
        <v>30</v>
      </c>
      <c r="E111" s="35" t="s">
        <v>26</v>
      </c>
      <c r="F111" s="35" t="s">
        <v>27</v>
      </c>
      <c r="G111" s="66">
        <v>744</v>
      </c>
      <c r="H111" s="32">
        <v>4583.04</v>
      </c>
      <c r="I111" s="33">
        <v>2.9717008500286426E-4</v>
      </c>
    </row>
    <row r="112" spans="1:9" s="4" customFormat="1">
      <c r="A112" s="34" t="s">
        <v>863</v>
      </c>
      <c r="B112" s="40" t="s">
        <v>396</v>
      </c>
      <c r="C112" s="40" t="s">
        <v>395</v>
      </c>
      <c r="D112" s="35" t="s">
        <v>30</v>
      </c>
      <c r="E112" s="35" t="s">
        <v>26</v>
      </c>
      <c r="F112" s="35" t="s">
        <v>27</v>
      </c>
      <c r="G112" s="66">
        <v>13.000000000000002</v>
      </c>
      <c r="H112" s="32">
        <v>1153.23</v>
      </c>
      <c r="I112" s="33">
        <v>7.477688545765543E-5</v>
      </c>
    </row>
    <row r="113" spans="1:9" s="4" customFormat="1">
      <c r="A113" s="34" t="s">
        <v>863</v>
      </c>
      <c r="B113" s="40" t="s">
        <v>398</v>
      </c>
      <c r="C113" s="40" t="s">
        <v>397</v>
      </c>
      <c r="D113" s="35" t="s">
        <v>30</v>
      </c>
      <c r="E113" s="35" t="s">
        <v>26</v>
      </c>
      <c r="F113" s="35" t="s">
        <v>27</v>
      </c>
      <c r="G113" s="66">
        <v>858.99999999999989</v>
      </c>
      <c r="H113" s="32">
        <v>25701.279999999999</v>
      </c>
      <c r="I113" s="33">
        <v>1.666503360713067E-3</v>
      </c>
    </row>
    <row r="114" spans="1:9" s="4" customFormat="1">
      <c r="A114" s="34" t="s">
        <v>863</v>
      </c>
      <c r="B114" s="40" t="s">
        <v>400</v>
      </c>
      <c r="C114" s="40" t="s">
        <v>399</v>
      </c>
      <c r="D114" s="35" t="s">
        <v>30</v>
      </c>
      <c r="E114" s="35" t="s">
        <v>26</v>
      </c>
      <c r="F114" s="35" t="s">
        <v>27</v>
      </c>
      <c r="G114" s="66">
        <v>66313.999999999985</v>
      </c>
      <c r="H114" s="32">
        <v>677065.94</v>
      </c>
      <c r="I114" s="33">
        <v>4.3901808175871075E-2</v>
      </c>
    </row>
    <row r="115" spans="1:9" s="4" customFormat="1">
      <c r="A115" s="34" t="s">
        <v>863</v>
      </c>
      <c r="B115" s="40" t="s">
        <v>402</v>
      </c>
      <c r="C115" s="40" t="s">
        <v>401</v>
      </c>
      <c r="D115" s="35" t="s">
        <v>30</v>
      </c>
      <c r="E115" s="35" t="s">
        <v>26</v>
      </c>
      <c r="F115" s="35" t="s">
        <v>27</v>
      </c>
      <c r="G115" s="66">
        <v>428</v>
      </c>
      <c r="H115" s="32">
        <v>1271.1600000000001</v>
      </c>
      <c r="I115" s="33">
        <v>8.2423615166405032E-5</v>
      </c>
    </row>
    <row r="116" spans="1:9" s="4" customFormat="1">
      <c r="A116" s="34" t="s">
        <v>863</v>
      </c>
      <c r="B116" s="40" t="s">
        <v>37</v>
      </c>
      <c r="C116" s="40" t="s">
        <v>38</v>
      </c>
      <c r="D116" s="35" t="s">
        <v>30</v>
      </c>
      <c r="E116" s="35" t="s">
        <v>26</v>
      </c>
      <c r="F116" s="35" t="s">
        <v>27</v>
      </c>
      <c r="G116" s="66">
        <v>1040</v>
      </c>
      <c r="H116" s="32">
        <v>2506.4</v>
      </c>
      <c r="I116" s="33">
        <v>1.6251813229890618E-4</v>
      </c>
    </row>
    <row r="117" spans="1:9" s="4" customFormat="1">
      <c r="A117" s="34" t="s">
        <v>863</v>
      </c>
      <c r="B117" s="40" t="s">
        <v>405</v>
      </c>
      <c r="C117" s="40" t="s">
        <v>404</v>
      </c>
      <c r="D117" s="35" t="s">
        <v>30</v>
      </c>
      <c r="E117" s="35" t="s">
        <v>26</v>
      </c>
      <c r="F117" s="35" t="s">
        <v>27</v>
      </c>
      <c r="G117" s="66">
        <v>1343.0000000000002</v>
      </c>
      <c r="H117" s="32">
        <v>5842.05</v>
      </c>
      <c r="I117" s="33">
        <v>3.7880587886882571E-4</v>
      </c>
    </row>
    <row r="118" spans="1:9" s="4" customFormat="1">
      <c r="A118" s="34" t="s">
        <v>863</v>
      </c>
      <c r="B118" s="40" t="s">
        <v>407</v>
      </c>
      <c r="C118" s="40" t="s">
        <v>406</v>
      </c>
      <c r="D118" s="35" t="s">
        <v>30</v>
      </c>
      <c r="E118" s="35" t="s">
        <v>26</v>
      </c>
      <c r="F118" s="35" t="s">
        <v>27</v>
      </c>
      <c r="G118" s="66">
        <v>1500</v>
      </c>
      <c r="H118" s="32">
        <v>8685</v>
      </c>
      <c r="I118" s="33">
        <v>5.6314633698372168E-4</v>
      </c>
    </row>
    <row r="119" spans="1:9" s="4" customFormat="1">
      <c r="A119" s="34" t="s">
        <v>863</v>
      </c>
      <c r="B119" s="40" t="s">
        <v>409</v>
      </c>
      <c r="C119" s="40" t="s">
        <v>408</v>
      </c>
      <c r="D119" s="35" t="s">
        <v>30</v>
      </c>
      <c r="E119" s="35" t="s">
        <v>26</v>
      </c>
      <c r="F119" s="35" t="s">
        <v>27</v>
      </c>
      <c r="G119" s="66">
        <v>1643.9999999999998</v>
      </c>
      <c r="H119" s="32">
        <v>4685.3999999999996</v>
      </c>
      <c r="I119" s="33">
        <v>3.0380723630437875E-4</v>
      </c>
    </row>
    <row r="120" spans="1:9" s="4" customFormat="1">
      <c r="A120" s="34" t="s">
        <v>863</v>
      </c>
      <c r="B120" s="40" t="s">
        <v>413</v>
      </c>
      <c r="C120" s="40" t="s">
        <v>412</v>
      </c>
      <c r="D120" s="35" t="s">
        <v>30</v>
      </c>
      <c r="E120" s="35" t="s">
        <v>26</v>
      </c>
      <c r="F120" s="35" t="s">
        <v>27</v>
      </c>
      <c r="G120" s="66">
        <v>31510</v>
      </c>
      <c r="H120" s="32">
        <v>84446.8</v>
      </c>
      <c r="I120" s="33">
        <v>5.4756368554976344E-3</v>
      </c>
    </row>
    <row r="121" spans="1:9" s="4" customFormat="1">
      <c r="A121" s="34" t="s">
        <v>863</v>
      </c>
      <c r="B121" s="40" t="s">
        <v>415</v>
      </c>
      <c r="C121" s="40" t="s">
        <v>414</v>
      </c>
      <c r="D121" s="35" t="s">
        <v>30</v>
      </c>
      <c r="E121" s="35" t="s">
        <v>26</v>
      </c>
      <c r="F121" s="35" t="s">
        <v>27</v>
      </c>
      <c r="G121" s="66">
        <v>200</v>
      </c>
      <c r="H121" s="32">
        <v>4268</v>
      </c>
      <c r="I121" s="33">
        <v>2.7674249467432636E-4</v>
      </c>
    </row>
    <row r="122" spans="1:9" s="4" customFormat="1">
      <c r="A122" s="34" t="s">
        <v>863</v>
      </c>
      <c r="B122" s="40" t="s">
        <v>417</v>
      </c>
      <c r="C122" s="40" t="s">
        <v>416</v>
      </c>
      <c r="D122" s="35" t="s">
        <v>30</v>
      </c>
      <c r="E122" s="35" t="s">
        <v>26</v>
      </c>
      <c r="F122" s="35" t="s">
        <v>27</v>
      </c>
      <c r="G122" s="66">
        <v>2250</v>
      </c>
      <c r="H122" s="32">
        <v>6750</v>
      </c>
      <c r="I122" s="33">
        <v>4.3767850024641584E-4</v>
      </c>
    </row>
    <row r="123" spans="1:9" s="4" customFormat="1">
      <c r="A123" s="34" t="s">
        <v>863</v>
      </c>
      <c r="B123" s="40" t="s">
        <v>421</v>
      </c>
      <c r="C123" s="40" t="s">
        <v>420</v>
      </c>
      <c r="D123" s="35" t="s">
        <v>30</v>
      </c>
      <c r="E123" s="35" t="s">
        <v>26</v>
      </c>
      <c r="F123" s="35" t="s">
        <v>27</v>
      </c>
      <c r="G123" s="66">
        <v>150</v>
      </c>
      <c r="H123" s="32">
        <v>7278</v>
      </c>
      <c r="I123" s="33">
        <v>4.7191468515457992E-4</v>
      </c>
    </row>
    <row r="124" spans="1:9" s="4" customFormat="1">
      <c r="A124" s="34" t="s">
        <v>863</v>
      </c>
      <c r="B124" s="40" t="s">
        <v>423</v>
      </c>
      <c r="C124" s="40" t="s">
        <v>422</v>
      </c>
      <c r="D124" s="35" t="s">
        <v>30</v>
      </c>
      <c r="E124" s="35" t="s">
        <v>26</v>
      </c>
      <c r="F124" s="35" t="s">
        <v>27</v>
      </c>
      <c r="G124" s="66">
        <v>2130</v>
      </c>
      <c r="H124" s="32">
        <v>11608.5</v>
      </c>
      <c r="I124" s="33">
        <v>7.5270975853489164E-4</v>
      </c>
    </row>
    <row r="125" spans="1:9" s="4" customFormat="1">
      <c r="A125" s="34" t="s">
        <v>863</v>
      </c>
      <c r="B125" s="40" t="s">
        <v>425</v>
      </c>
      <c r="C125" s="40" t="s">
        <v>424</v>
      </c>
      <c r="D125" s="35" t="s">
        <v>30</v>
      </c>
      <c r="E125" s="35" t="s">
        <v>26</v>
      </c>
      <c r="F125" s="35" t="s">
        <v>27</v>
      </c>
      <c r="G125" s="66">
        <v>120</v>
      </c>
      <c r="H125" s="32">
        <v>2656.8</v>
      </c>
      <c r="I125" s="33">
        <v>1.7227025769698929E-4</v>
      </c>
    </row>
    <row r="126" spans="1:9" s="4" customFormat="1">
      <c r="A126" s="34" t="s">
        <v>863</v>
      </c>
      <c r="B126" s="40" t="s">
        <v>427</v>
      </c>
      <c r="C126" s="40" t="s">
        <v>426</v>
      </c>
      <c r="D126" s="35" t="s">
        <v>30</v>
      </c>
      <c r="E126" s="35" t="s">
        <v>26</v>
      </c>
      <c r="F126" s="35" t="s">
        <v>27</v>
      </c>
      <c r="G126" s="66">
        <v>9277</v>
      </c>
      <c r="H126" s="32">
        <v>152513.88</v>
      </c>
      <c r="I126" s="33">
        <v>9.8891920392832344E-3</v>
      </c>
    </row>
    <row r="127" spans="1:9" s="4" customFormat="1">
      <c r="A127" s="34" t="s">
        <v>863</v>
      </c>
      <c r="B127" s="40" t="s">
        <v>431</v>
      </c>
      <c r="C127" s="40" t="s">
        <v>430</v>
      </c>
      <c r="D127" s="35" t="s">
        <v>30</v>
      </c>
      <c r="E127" s="35" t="s">
        <v>26</v>
      </c>
      <c r="F127" s="35" t="s">
        <v>27</v>
      </c>
      <c r="G127" s="66">
        <v>1460.0000000000002</v>
      </c>
      <c r="H127" s="32">
        <v>3109.8</v>
      </c>
      <c r="I127" s="33">
        <v>2.0164334815797098E-4</v>
      </c>
    </row>
    <row r="128" spans="1:9" s="4" customFormat="1">
      <c r="A128" s="34" t="s">
        <v>863</v>
      </c>
      <c r="B128" s="40" t="s">
        <v>437</v>
      </c>
      <c r="C128" s="40" t="s">
        <v>436</v>
      </c>
      <c r="D128" s="35" t="s">
        <v>30</v>
      </c>
      <c r="E128" s="35" t="s">
        <v>26</v>
      </c>
      <c r="F128" s="35" t="s">
        <v>27</v>
      </c>
      <c r="G128" s="66">
        <v>1052</v>
      </c>
      <c r="H128" s="32">
        <v>14801.64</v>
      </c>
      <c r="I128" s="33">
        <v>9.5975697724257156E-4</v>
      </c>
    </row>
    <row r="129" spans="1:9" s="4" customFormat="1">
      <c r="A129" s="34" t="s">
        <v>863</v>
      </c>
      <c r="B129" s="40" t="s">
        <v>443</v>
      </c>
      <c r="C129" s="40" t="s">
        <v>442</v>
      </c>
      <c r="D129" s="35" t="s">
        <v>30</v>
      </c>
      <c r="E129" s="35" t="s">
        <v>26</v>
      </c>
      <c r="F129" s="35" t="s">
        <v>27</v>
      </c>
      <c r="G129" s="66">
        <v>4700</v>
      </c>
      <c r="H129" s="32">
        <v>30221</v>
      </c>
      <c r="I129" s="33">
        <v>1.9595676971773234E-3</v>
      </c>
    </row>
    <row r="130" spans="1:9" s="4" customFormat="1">
      <c r="A130" s="34" t="s">
        <v>863</v>
      </c>
      <c r="B130" s="40" t="s">
        <v>461</v>
      </c>
      <c r="C130" s="40" t="s">
        <v>460</v>
      </c>
      <c r="D130" s="35" t="s">
        <v>30</v>
      </c>
      <c r="E130" s="35" t="s">
        <v>26</v>
      </c>
      <c r="F130" s="35" t="s">
        <v>27</v>
      </c>
      <c r="G130" s="66">
        <v>600</v>
      </c>
      <c r="H130" s="32">
        <v>12306</v>
      </c>
      <c r="I130" s="33">
        <v>7.9793653689368789E-4</v>
      </c>
    </row>
    <row r="131" spans="1:9" s="4" customFormat="1">
      <c r="A131" s="34" t="s">
        <v>863</v>
      </c>
      <c r="B131" s="40" t="s">
        <v>463</v>
      </c>
      <c r="C131" s="40" t="s">
        <v>462</v>
      </c>
      <c r="D131" s="35" t="s">
        <v>30</v>
      </c>
      <c r="E131" s="35" t="s">
        <v>26</v>
      </c>
      <c r="F131" s="35" t="s">
        <v>27</v>
      </c>
      <c r="G131" s="66">
        <v>1400</v>
      </c>
      <c r="H131" s="32">
        <v>26404</v>
      </c>
      <c r="I131" s="33">
        <v>1.7120686104453871E-3</v>
      </c>
    </row>
    <row r="132" spans="1:9" s="4" customFormat="1">
      <c r="A132" s="34" t="s">
        <v>863</v>
      </c>
      <c r="B132" s="40" t="s">
        <v>465</v>
      </c>
      <c r="C132" s="40" t="s">
        <v>464</v>
      </c>
      <c r="D132" s="35" t="s">
        <v>30</v>
      </c>
      <c r="E132" s="35" t="s">
        <v>26</v>
      </c>
      <c r="F132" s="35" t="s">
        <v>27</v>
      </c>
      <c r="G132" s="66">
        <v>2337</v>
      </c>
      <c r="H132" s="32">
        <v>6660.45</v>
      </c>
      <c r="I132" s="33">
        <v>4.3187196547648003E-4</v>
      </c>
    </row>
    <row r="133" spans="1:9" s="4" customFormat="1">
      <c r="A133" s="34" t="s">
        <v>863</v>
      </c>
      <c r="B133" s="40" t="s">
        <v>471</v>
      </c>
      <c r="C133" s="40" t="s">
        <v>470</v>
      </c>
      <c r="D133" s="35" t="s">
        <v>30</v>
      </c>
      <c r="E133" s="35" t="s">
        <v>26</v>
      </c>
      <c r="F133" s="35" t="s">
        <v>27</v>
      </c>
      <c r="G133" s="66">
        <v>200000</v>
      </c>
      <c r="H133" s="32">
        <v>7400</v>
      </c>
      <c r="I133" s="33">
        <v>4.7982531878866329E-4</v>
      </c>
    </row>
    <row r="134" spans="1:9" s="4" customFormat="1">
      <c r="A134" s="34" t="s">
        <v>863</v>
      </c>
      <c r="B134" s="40" t="s">
        <v>473</v>
      </c>
      <c r="C134" s="40" t="s">
        <v>472</v>
      </c>
      <c r="D134" s="35" t="s">
        <v>30</v>
      </c>
      <c r="E134" s="35" t="s">
        <v>26</v>
      </c>
      <c r="F134" s="35" t="s">
        <v>27</v>
      </c>
      <c r="G134" s="66">
        <v>6250</v>
      </c>
      <c r="H134" s="32">
        <v>8031.25</v>
      </c>
      <c r="I134" s="33">
        <v>5.2075636371911509E-4</v>
      </c>
    </row>
    <row r="135" spans="1:9" s="4" customFormat="1">
      <c r="A135" s="34" t="s">
        <v>863</v>
      </c>
      <c r="B135" s="40" t="s">
        <v>475</v>
      </c>
      <c r="C135" s="40" t="s">
        <v>474</v>
      </c>
      <c r="D135" s="35" t="s">
        <v>30</v>
      </c>
      <c r="E135" s="35" t="s">
        <v>26</v>
      </c>
      <c r="F135" s="35" t="s">
        <v>27</v>
      </c>
      <c r="G135" s="66">
        <v>235</v>
      </c>
      <c r="H135" s="32">
        <v>13498.4</v>
      </c>
      <c r="I135" s="33">
        <v>8.7525325447795844E-4</v>
      </c>
    </row>
    <row r="136" spans="1:9" s="4" customFormat="1">
      <c r="A136" s="34" t="s">
        <v>863</v>
      </c>
      <c r="B136" s="40" t="s">
        <v>477</v>
      </c>
      <c r="C136" s="40" t="s">
        <v>476</v>
      </c>
      <c r="D136" s="35" t="s">
        <v>30</v>
      </c>
      <c r="E136" s="35" t="s">
        <v>26</v>
      </c>
      <c r="F136" s="35" t="s">
        <v>27</v>
      </c>
      <c r="G136" s="66">
        <v>910.00000000000011</v>
      </c>
      <c r="H136" s="32">
        <v>73018.400000000009</v>
      </c>
      <c r="I136" s="33">
        <v>4.7346050077619103E-3</v>
      </c>
    </row>
    <row r="137" spans="1:9" s="4" customFormat="1">
      <c r="A137" s="34" t="s">
        <v>863</v>
      </c>
      <c r="B137" s="40" t="s">
        <v>479</v>
      </c>
      <c r="C137" s="40" t="s">
        <v>478</v>
      </c>
      <c r="D137" s="35" t="s">
        <v>30</v>
      </c>
      <c r="E137" s="35" t="s">
        <v>26</v>
      </c>
      <c r="F137" s="35" t="s">
        <v>27</v>
      </c>
      <c r="G137" s="66">
        <v>20000</v>
      </c>
      <c r="H137" s="32">
        <v>2000</v>
      </c>
      <c r="I137" s="33">
        <v>1.2968251859153061E-4</v>
      </c>
    </row>
    <row r="138" spans="1:9" s="4" customFormat="1">
      <c r="A138" s="34" t="s">
        <v>863</v>
      </c>
      <c r="B138" s="40" t="s">
        <v>481</v>
      </c>
      <c r="C138" s="40" t="s">
        <v>480</v>
      </c>
      <c r="D138" s="35" t="s">
        <v>30</v>
      </c>
      <c r="E138" s="35" t="s">
        <v>26</v>
      </c>
      <c r="F138" s="35" t="s">
        <v>27</v>
      </c>
      <c r="G138" s="66">
        <v>2000</v>
      </c>
      <c r="H138" s="32">
        <v>5240</v>
      </c>
      <c r="I138" s="33">
        <v>3.3976819870981022E-4</v>
      </c>
    </row>
    <row r="139" spans="1:9" s="4" customFormat="1">
      <c r="A139" s="34" t="s">
        <v>863</v>
      </c>
      <c r="B139" s="40" t="s">
        <v>485</v>
      </c>
      <c r="C139" s="40" t="s">
        <v>484</v>
      </c>
      <c r="D139" s="35" t="s">
        <v>30</v>
      </c>
      <c r="E139" s="35" t="s">
        <v>26</v>
      </c>
      <c r="F139" s="35" t="s">
        <v>27</v>
      </c>
      <c r="G139" s="66">
        <v>20000</v>
      </c>
      <c r="H139" s="32">
        <v>760</v>
      </c>
      <c r="I139" s="33">
        <v>4.9279357064781632E-5</v>
      </c>
    </row>
    <row r="140" spans="1:9" s="4" customFormat="1">
      <c r="A140" s="34" t="s">
        <v>863</v>
      </c>
      <c r="B140" s="40" t="s">
        <v>487</v>
      </c>
      <c r="C140" s="40" t="s">
        <v>486</v>
      </c>
      <c r="D140" s="35" t="s">
        <v>30</v>
      </c>
      <c r="E140" s="35" t="s">
        <v>26</v>
      </c>
      <c r="F140" s="35" t="s">
        <v>27</v>
      </c>
      <c r="G140" s="66">
        <v>57391</v>
      </c>
      <c r="H140" s="32">
        <v>122242.82999999999</v>
      </c>
      <c r="I140" s="33">
        <v>7.9263790370781573E-3</v>
      </c>
    </row>
    <row r="141" spans="1:9" s="4" customFormat="1">
      <c r="A141" s="34" t="s">
        <v>863</v>
      </c>
      <c r="B141" s="40" t="s">
        <v>489</v>
      </c>
      <c r="C141" s="40" t="s">
        <v>488</v>
      </c>
      <c r="D141" s="35" t="s">
        <v>30</v>
      </c>
      <c r="E141" s="35" t="s">
        <v>26</v>
      </c>
      <c r="F141" s="35" t="s">
        <v>27</v>
      </c>
      <c r="G141" s="66">
        <v>7365.0000000000009</v>
      </c>
      <c r="H141" s="32">
        <v>15687.45</v>
      </c>
      <c r="I141" s="33">
        <v>1.0171940131393534E-3</v>
      </c>
    </row>
    <row r="142" spans="1:9" s="4" customFormat="1">
      <c r="A142" s="34" t="s">
        <v>863</v>
      </c>
      <c r="B142" s="40" t="s">
        <v>495</v>
      </c>
      <c r="C142" s="40" t="s">
        <v>494</v>
      </c>
      <c r="D142" s="35" t="s">
        <v>30</v>
      </c>
      <c r="E142" s="35" t="s">
        <v>26</v>
      </c>
      <c r="F142" s="35" t="s">
        <v>27</v>
      </c>
      <c r="G142" s="66">
        <v>193.99999999999997</v>
      </c>
      <c r="H142" s="32">
        <v>26818.559999999998</v>
      </c>
      <c r="I142" s="33">
        <v>1.7389492028990396E-3</v>
      </c>
    </row>
    <row r="143" spans="1:9" s="4" customFormat="1">
      <c r="A143" s="34" t="s">
        <v>863</v>
      </c>
      <c r="B143" s="40" t="s">
        <v>505</v>
      </c>
      <c r="C143" s="40" t="s">
        <v>504</v>
      </c>
      <c r="D143" s="35" t="s">
        <v>30</v>
      </c>
      <c r="E143" s="35" t="s">
        <v>26</v>
      </c>
      <c r="F143" s="35" t="s">
        <v>27</v>
      </c>
      <c r="G143" s="66">
        <v>2400</v>
      </c>
      <c r="H143" s="32">
        <v>17832</v>
      </c>
      <c r="I143" s="33">
        <v>1.156249335762087E-3</v>
      </c>
    </row>
    <row r="144" spans="1:9" s="4" customFormat="1">
      <c r="A144" s="34" t="s">
        <v>863</v>
      </c>
      <c r="B144" s="40" t="s">
        <v>507</v>
      </c>
      <c r="C144" s="40" t="s">
        <v>506</v>
      </c>
      <c r="D144" s="35" t="s">
        <v>30</v>
      </c>
      <c r="E144" s="35" t="s">
        <v>26</v>
      </c>
      <c r="F144" s="35" t="s">
        <v>27</v>
      </c>
      <c r="G144" s="66">
        <v>18844.000000000007</v>
      </c>
      <c r="H144" s="32">
        <v>860040.16000000027</v>
      </c>
      <c r="I144" s="33">
        <v>5.5766087019331501E-2</v>
      </c>
    </row>
    <row r="145" spans="1:9" s="4" customFormat="1">
      <c r="A145" s="34" t="s">
        <v>863</v>
      </c>
      <c r="B145" s="40" t="s">
        <v>509</v>
      </c>
      <c r="C145" s="40" t="s">
        <v>508</v>
      </c>
      <c r="D145" s="35" t="s">
        <v>30</v>
      </c>
      <c r="E145" s="35" t="s">
        <v>26</v>
      </c>
      <c r="F145" s="35" t="s">
        <v>27</v>
      </c>
      <c r="G145" s="66">
        <v>4472</v>
      </c>
      <c r="H145" s="32">
        <v>437853.52</v>
      </c>
      <c r="I145" s="33">
        <v>2.8390973623883563E-2</v>
      </c>
    </row>
    <row r="146" spans="1:9" s="4" customFormat="1">
      <c r="A146" s="34" t="s">
        <v>863</v>
      </c>
      <c r="B146" s="40" t="s">
        <v>511</v>
      </c>
      <c r="C146" s="40" t="s">
        <v>510</v>
      </c>
      <c r="D146" s="35" t="s">
        <v>30</v>
      </c>
      <c r="E146" s="35" t="s">
        <v>26</v>
      </c>
      <c r="F146" s="35" t="s">
        <v>27</v>
      </c>
      <c r="G146" s="66">
        <v>164</v>
      </c>
      <c r="H146" s="32">
        <v>16828.04</v>
      </c>
      <c r="I146" s="33">
        <v>1.0911513050795105E-3</v>
      </c>
    </row>
    <row r="147" spans="1:9" s="4" customFormat="1">
      <c r="A147" s="34" t="s">
        <v>863</v>
      </c>
      <c r="B147" s="40" t="s">
        <v>513</v>
      </c>
      <c r="C147" s="40" t="s">
        <v>512</v>
      </c>
      <c r="D147" s="35" t="s">
        <v>30</v>
      </c>
      <c r="E147" s="35" t="s">
        <v>26</v>
      </c>
      <c r="F147" s="35" t="s">
        <v>27</v>
      </c>
      <c r="G147" s="66">
        <v>500</v>
      </c>
      <c r="H147" s="32">
        <v>27690</v>
      </c>
      <c r="I147" s="33">
        <v>1.7954544698997414E-3</v>
      </c>
    </row>
    <row r="148" spans="1:9" s="4" customFormat="1">
      <c r="A148" s="34" t="s">
        <v>863</v>
      </c>
      <c r="B148" s="40" t="s">
        <v>515</v>
      </c>
      <c r="C148" s="40" t="s">
        <v>514</v>
      </c>
      <c r="D148" s="35" t="s">
        <v>30</v>
      </c>
      <c r="E148" s="35" t="s">
        <v>26</v>
      </c>
      <c r="F148" s="35" t="s">
        <v>27</v>
      </c>
      <c r="G148" s="66">
        <v>875</v>
      </c>
      <c r="H148" s="32">
        <v>1225</v>
      </c>
      <c r="I148" s="33">
        <v>7.9430542637312502E-5</v>
      </c>
    </row>
    <row r="149" spans="1:9" s="4" customFormat="1">
      <c r="A149" s="34" t="s">
        <v>863</v>
      </c>
      <c r="B149" s="40" t="s">
        <v>519</v>
      </c>
      <c r="C149" s="40" t="s">
        <v>518</v>
      </c>
      <c r="D149" s="35" t="s">
        <v>30</v>
      </c>
      <c r="E149" s="35" t="s">
        <v>26</v>
      </c>
      <c r="F149" s="35" t="s">
        <v>27</v>
      </c>
      <c r="G149" s="66">
        <v>10000</v>
      </c>
      <c r="H149" s="32">
        <v>250</v>
      </c>
      <c r="I149" s="33">
        <v>1.6210314823941326E-5</v>
      </c>
    </row>
    <row r="150" spans="1:9" s="4" customFormat="1">
      <c r="A150" s="34" t="s">
        <v>863</v>
      </c>
      <c r="B150" s="40" t="s">
        <v>529</v>
      </c>
      <c r="C150" s="40" t="s">
        <v>528</v>
      </c>
      <c r="D150" s="35" t="s">
        <v>30</v>
      </c>
      <c r="E150" s="35" t="s">
        <v>26</v>
      </c>
      <c r="F150" s="35" t="s">
        <v>27</v>
      </c>
      <c r="G150" s="66">
        <v>153</v>
      </c>
      <c r="H150" s="32">
        <v>16872.84</v>
      </c>
      <c r="I150" s="33">
        <v>1.0940561934959607E-3</v>
      </c>
    </row>
    <row r="151" spans="1:9" s="4" customFormat="1">
      <c r="A151" s="34" t="s">
        <v>863</v>
      </c>
      <c r="B151" s="40" t="s">
        <v>531</v>
      </c>
      <c r="C151" s="40" t="s">
        <v>530</v>
      </c>
      <c r="D151" s="35" t="s">
        <v>30</v>
      </c>
      <c r="E151" s="35" t="s">
        <v>26</v>
      </c>
      <c r="F151" s="35" t="s">
        <v>27</v>
      </c>
      <c r="G151" s="66">
        <v>187</v>
      </c>
      <c r="H151" s="32">
        <v>5954.08</v>
      </c>
      <c r="I151" s="33">
        <v>3.860700451477303E-4</v>
      </c>
    </row>
    <row r="152" spans="1:9" s="4" customFormat="1">
      <c r="A152" s="34" t="s">
        <v>863</v>
      </c>
      <c r="B152" s="40" t="s">
        <v>533</v>
      </c>
      <c r="C152" s="40" t="s">
        <v>532</v>
      </c>
      <c r="D152" s="35" t="s">
        <v>30</v>
      </c>
      <c r="E152" s="35" t="s">
        <v>26</v>
      </c>
      <c r="F152" s="35" t="s">
        <v>27</v>
      </c>
      <c r="G152" s="66">
        <v>65120</v>
      </c>
      <c r="H152" s="32">
        <v>4142283.2</v>
      </c>
      <c r="I152" s="33">
        <v>0.26859085904769248</v>
      </c>
    </row>
    <row r="153" spans="1:9" s="4" customFormat="1">
      <c r="A153" s="34" t="s">
        <v>863</v>
      </c>
      <c r="B153" s="40" t="s">
        <v>543</v>
      </c>
      <c r="C153" s="40" t="s">
        <v>542</v>
      </c>
      <c r="D153" s="35" t="s">
        <v>30</v>
      </c>
      <c r="E153" s="35" t="s">
        <v>26</v>
      </c>
      <c r="F153" s="35" t="s">
        <v>27</v>
      </c>
      <c r="G153" s="66">
        <v>1670</v>
      </c>
      <c r="H153" s="32">
        <v>155477</v>
      </c>
      <c r="I153" s="33">
        <v>1.0081324471527703E-2</v>
      </c>
    </row>
    <row r="154" spans="1:9" s="4" customFormat="1">
      <c r="A154" s="34" t="s">
        <v>863</v>
      </c>
      <c r="B154" s="40" t="s">
        <v>545</v>
      </c>
      <c r="C154" s="40" t="s">
        <v>544</v>
      </c>
      <c r="D154" s="35" t="s">
        <v>30</v>
      </c>
      <c r="E154" s="35" t="s">
        <v>26</v>
      </c>
      <c r="F154" s="35" t="s">
        <v>27</v>
      </c>
      <c r="G154" s="66">
        <v>5013</v>
      </c>
      <c r="H154" s="32">
        <v>377228.25</v>
      </c>
      <c r="I154" s="33">
        <v>2.445995477193778E-2</v>
      </c>
    </row>
    <row r="155" spans="1:9" s="4" customFormat="1">
      <c r="A155" s="34" t="s">
        <v>863</v>
      </c>
      <c r="B155" s="40" t="s">
        <v>547</v>
      </c>
      <c r="C155" s="40" t="s">
        <v>546</v>
      </c>
      <c r="D155" s="35" t="s">
        <v>30</v>
      </c>
      <c r="E155" s="35" t="s">
        <v>26</v>
      </c>
      <c r="F155" s="35" t="s">
        <v>27</v>
      </c>
      <c r="G155" s="66">
        <v>360.99999999999994</v>
      </c>
      <c r="H155" s="32">
        <v>169958.8</v>
      </c>
      <c r="I155" s="33">
        <v>1.1020342620397116E-2</v>
      </c>
    </row>
    <row r="156" spans="1:9" s="4" customFormat="1">
      <c r="A156" s="34" t="s">
        <v>863</v>
      </c>
      <c r="B156" s="40" t="s">
        <v>565</v>
      </c>
      <c r="C156" s="40" t="s">
        <v>564</v>
      </c>
      <c r="D156" s="35" t="s">
        <v>30</v>
      </c>
      <c r="E156" s="35" t="s">
        <v>26</v>
      </c>
      <c r="F156" s="35" t="s">
        <v>27</v>
      </c>
      <c r="G156" s="66">
        <v>7655</v>
      </c>
      <c r="H156" s="32">
        <v>26027</v>
      </c>
      <c r="I156" s="33">
        <v>1.6876234556908838E-3</v>
      </c>
    </row>
    <row r="157" spans="1:9" s="4" customFormat="1">
      <c r="A157" s="34" t="s">
        <v>863</v>
      </c>
      <c r="B157" s="40" t="s">
        <v>567</v>
      </c>
      <c r="C157" s="40" t="s">
        <v>566</v>
      </c>
      <c r="D157" s="35" t="s">
        <v>30</v>
      </c>
      <c r="E157" s="35" t="s">
        <v>26</v>
      </c>
      <c r="F157" s="35" t="s">
        <v>27</v>
      </c>
      <c r="G157" s="66">
        <v>425</v>
      </c>
      <c r="H157" s="32">
        <v>45861.75</v>
      </c>
      <c r="I157" s="33">
        <v>2.9737336235075647E-3</v>
      </c>
    </row>
    <row r="158" spans="1:9" s="4" customFormat="1">
      <c r="A158" s="34" t="s">
        <v>863</v>
      </c>
      <c r="B158" s="40" t="s">
        <v>591</v>
      </c>
      <c r="C158" s="40" t="s">
        <v>590</v>
      </c>
      <c r="D158" s="35" t="s">
        <v>30</v>
      </c>
      <c r="E158" s="35" t="s">
        <v>26</v>
      </c>
      <c r="F158" s="35" t="s">
        <v>27</v>
      </c>
      <c r="G158" s="66">
        <v>2901</v>
      </c>
      <c r="H158" s="32">
        <v>145891.29</v>
      </c>
      <c r="I158" s="33">
        <v>9.4597749638836923E-3</v>
      </c>
    </row>
    <row r="159" spans="1:9" s="4" customFormat="1">
      <c r="A159" s="34" t="s">
        <v>863</v>
      </c>
      <c r="B159" s="40" t="s">
        <v>602</v>
      </c>
      <c r="C159" s="40" t="s">
        <v>601</v>
      </c>
      <c r="D159" s="35" t="s">
        <v>30</v>
      </c>
      <c r="E159" s="35" t="s">
        <v>26</v>
      </c>
      <c r="F159" s="35" t="s">
        <v>27</v>
      </c>
      <c r="G159" s="66">
        <v>1300</v>
      </c>
      <c r="H159" s="32">
        <v>50310</v>
      </c>
      <c r="I159" s="33">
        <v>3.2621637551699528E-3</v>
      </c>
    </row>
    <row r="160" spans="1:9" s="4" customFormat="1">
      <c r="A160" s="34" t="s">
        <v>863</v>
      </c>
      <c r="B160" s="40" t="s">
        <v>604</v>
      </c>
      <c r="C160" s="40" t="s">
        <v>603</v>
      </c>
      <c r="D160" s="35" t="s">
        <v>30</v>
      </c>
      <c r="E160" s="35" t="s">
        <v>26</v>
      </c>
      <c r="F160" s="35" t="s">
        <v>27</v>
      </c>
      <c r="G160" s="66">
        <v>107192.00000000001</v>
      </c>
      <c r="H160" s="32">
        <v>38053.160000000003</v>
      </c>
      <c r="I160" s="33">
        <v>2.4674148145832448E-3</v>
      </c>
    </row>
    <row r="161" spans="1:9" s="4" customFormat="1">
      <c r="A161" s="34" t="s">
        <v>863</v>
      </c>
      <c r="B161" s="40" t="s">
        <v>606</v>
      </c>
      <c r="C161" s="40" t="s">
        <v>605</v>
      </c>
      <c r="D161" s="35" t="s">
        <v>30</v>
      </c>
      <c r="E161" s="35" t="s">
        <v>26</v>
      </c>
      <c r="F161" s="35" t="s">
        <v>27</v>
      </c>
      <c r="G161" s="66">
        <v>504.00000000000006</v>
      </c>
      <c r="H161" s="32">
        <v>13053.6</v>
      </c>
      <c r="I161" s="33">
        <v>8.4641186234320209E-4</v>
      </c>
    </row>
    <row r="162" spans="1:9" s="4" customFormat="1">
      <c r="A162" s="34" t="s">
        <v>863</v>
      </c>
      <c r="B162" s="40" t="s">
        <v>608</v>
      </c>
      <c r="C162" s="40" t="s">
        <v>607</v>
      </c>
      <c r="D162" s="35" t="s">
        <v>30</v>
      </c>
      <c r="E162" s="35" t="s">
        <v>26</v>
      </c>
      <c r="F162" s="35" t="s">
        <v>27</v>
      </c>
      <c r="G162" s="66">
        <v>13513</v>
      </c>
      <c r="H162" s="32">
        <v>47160.37</v>
      </c>
      <c r="I162" s="33">
        <v>3.0579377796542315E-3</v>
      </c>
    </row>
    <row r="163" spans="1:9" s="4" customFormat="1">
      <c r="A163" s="34" t="s">
        <v>863</v>
      </c>
      <c r="B163" s="40" t="s">
        <v>610</v>
      </c>
      <c r="C163" s="40" t="s">
        <v>609</v>
      </c>
      <c r="D163" s="35" t="s">
        <v>30</v>
      </c>
      <c r="E163" s="35" t="s">
        <v>26</v>
      </c>
      <c r="F163" s="35" t="s">
        <v>27</v>
      </c>
      <c r="G163" s="66">
        <v>5000</v>
      </c>
      <c r="H163" s="32">
        <v>3425</v>
      </c>
      <c r="I163" s="33">
        <v>2.2208131308799618E-4</v>
      </c>
    </row>
    <row r="164" spans="1:9" s="4" customFormat="1">
      <c r="A164" s="34" t="s">
        <v>863</v>
      </c>
      <c r="B164" s="40" t="s">
        <v>618</v>
      </c>
      <c r="C164" s="40" t="s">
        <v>617</v>
      </c>
      <c r="D164" s="35" t="s">
        <v>30</v>
      </c>
      <c r="E164" s="35" t="s">
        <v>26</v>
      </c>
      <c r="F164" s="35" t="s">
        <v>27</v>
      </c>
      <c r="G164" s="66">
        <v>23999.999999999996</v>
      </c>
      <c r="H164" s="32">
        <v>52800</v>
      </c>
      <c r="I164" s="33">
        <v>3.4236184908164081E-3</v>
      </c>
    </row>
    <row r="165" spans="1:9" s="4" customFormat="1">
      <c r="A165" s="34" t="s">
        <v>863</v>
      </c>
      <c r="B165" s="40" t="s">
        <v>622</v>
      </c>
      <c r="C165" s="40" t="s">
        <v>621</v>
      </c>
      <c r="D165" s="35" t="s">
        <v>30</v>
      </c>
      <c r="E165" s="35" t="s">
        <v>26</v>
      </c>
      <c r="F165" s="35" t="s">
        <v>27</v>
      </c>
      <c r="G165" s="66">
        <v>2153.9999999999995</v>
      </c>
      <c r="H165" s="32">
        <v>81593.51999999999</v>
      </c>
      <c r="I165" s="33">
        <v>5.2906265871742117E-3</v>
      </c>
    </row>
    <row r="166" spans="1:9" s="4" customFormat="1">
      <c r="A166" s="34" t="s">
        <v>863</v>
      </c>
      <c r="B166" s="40" t="s">
        <v>632</v>
      </c>
      <c r="C166" s="40" t="s">
        <v>631</v>
      </c>
      <c r="D166" s="35" t="s">
        <v>30</v>
      </c>
      <c r="E166" s="35" t="s">
        <v>26</v>
      </c>
      <c r="F166" s="35" t="s">
        <v>27</v>
      </c>
      <c r="G166" s="66">
        <v>220</v>
      </c>
      <c r="H166" s="32">
        <v>49269</v>
      </c>
      <c r="I166" s="33">
        <v>3.194664004243061E-3</v>
      </c>
    </row>
    <row r="167" spans="1:9" s="4" customFormat="1">
      <c r="A167" s="34" t="s">
        <v>863</v>
      </c>
      <c r="B167" s="40" t="s">
        <v>639</v>
      </c>
      <c r="C167" s="40" t="s">
        <v>638</v>
      </c>
      <c r="D167" s="35" t="s">
        <v>30</v>
      </c>
      <c r="E167" s="35" t="s">
        <v>26</v>
      </c>
      <c r="F167" s="35" t="s">
        <v>27</v>
      </c>
      <c r="G167" s="66">
        <v>1300</v>
      </c>
      <c r="H167" s="32">
        <v>2275</v>
      </c>
      <c r="I167" s="33">
        <v>1.4751386489786608E-4</v>
      </c>
    </row>
    <row r="168" spans="1:9" s="4" customFormat="1">
      <c r="A168" s="34" t="s">
        <v>863</v>
      </c>
      <c r="B168" s="40" t="s">
        <v>641</v>
      </c>
      <c r="C168" s="40" t="s">
        <v>640</v>
      </c>
      <c r="D168" s="35" t="s">
        <v>30</v>
      </c>
      <c r="E168" s="35" t="s">
        <v>26</v>
      </c>
      <c r="F168" s="35" t="s">
        <v>27</v>
      </c>
      <c r="G168" s="66">
        <v>7500.0000000000009</v>
      </c>
      <c r="H168" s="32">
        <v>15375</v>
      </c>
      <c r="I168" s="33">
        <v>9.9693436167239157E-4</v>
      </c>
    </row>
    <row r="169" spans="1:9" s="4" customFormat="1">
      <c r="A169" s="34" t="s">
        <v>863</v>
      </c>
      <c r="B169" s="40" t="s">
        <v>659</v>
      </c>
      <c r="C169" s="40" t="s">
        <v>658</v>
      </c>
      <c r="D169" s="35" t="s">
        <v>30</v>
      </c>
      <c r="E169" s="35" t="s">
        <v>26</v>
      </c>
      <c r="F169" s="35" t="s">
        <v>27</v>
      </c>
      <c r="G169" s="66">
        <v>750</v>
      </c>
      <c r="H169" s="32">
        <v>303.75</v>
      </c>
      <c r="I169" s="33">
        <v>1.9695532511088712E-5</v>
      </c>
    </row>
    <row r="170" spans="1:9" s="4" customFormat="1">
      <c r="A170" s="34" t="s">
        <v>863</v>
      </c>
      <c r="B170" s="40" t="s">
        <v>663</v>
      </c>
      <c r="C170" s="40" t="s">
        <v>662</v>
      </c>
      <c r="D170" s="35" t="s">
        <v>30</v>
      </c>
      <c r="E170" s="35" t="s">
        <v>26</v>
      </c>
      <c r="F170" s="35" t="s">
        <v>27</v>
      </c>
      <c r="G170" s="66">
        <v>2226.0000000000005</v>
      </c>
      <c r="H170" s="32">
        <v>70653.240000000005</v>
      </c>
      <c r="I170" s="33">
        <v>4.5812450549259373E-3</v>
      </c>
    </row>
    <row r="171" spans="1:9" s="4" customFormat="1">
      <c r="A171" s="34" t="s">
        <v>863</v>
      </c>
      <c r="B171" s="40" t="s">
        <v>665</v>
      </c>
      <c r="C171" s="40" t="s">
        <v>664</v>
      </c>
      <c r="D171" s="35" t="s">
        <v>30</v>
      </c>
      <c r="E171" s="35" t="s">
        <v>26</v>
      </c>
      <c r="F171" s="35" t="s">
        <v>27</v>
      </c>
      <c r="G171" s="66">
        <v>336.00000000000006</v>
      </c>
      <c r="H171" s="32">
        <v>1585.92</v>
      </c>
      <c r="I171" s="33">
        <v>1.0283304994234012E-4</v>
      </c>
    </row>
    <row r="172" spans="1:9" s="4" customFormat="1">
      <c r="A172" s="34" t="s">
        <v>863</v>
      </c>
      <c r="B172" s="40" t="s">
        <v>667</v>
      </c>
      <c r="C172" s="40" t="s">
        <v>666</v>
      </c>
      <c r="D172" s="35" t="s">
        <v>30</v>
      </c>
      <c r="E172" s="35" t="s">
        <v>26</v>
      </c>
      <c r="F172" s="35" t="s">
        <v>27</v>
      </c>
      <c r="G172" s="66">
        <v>179</v>
      </c>
      <c r="H172" s="32">
        <v>307.88</v>
      </c>
      <c r="I172" s="33">
        <v>1.9963326911980222E-5</v>
      </c>
    </row>
    <row r="173" spans="1:9" s="4" customFormat="1">
      <c r="A173" s="34" t="s">
        <v>863</v>
      </c>
      <c r="B173" s="40" t="s">
        <v>671</v>
      </c>
      <c r="C173" s="40" t="s">
        <v>670</v>
      </c>
      <c r="D173" s="35" t="s">
        <v>30</v>
      </c>
      <c r="E173" s="35" t="s">
        <v>26</v>
      </c>
      <c r="F173" s="35" t="s">
        <v>27</v>
      </c>
      <c r="G173" s="66">
        <v>11550</v>
      </c>
      <c r="H173" s="32">
        <v>2021.25</v>
      </c>
      <c r="I173" s="33">
        <v>1.3106039535156562E-4</v>
      </c>
    </row>
    <row r="174" spans="1:9" s="4" customFormat="1">
      <c r="A174" s="34" t="s">
        <v>863</v>
      </c>
      <c r="B174" s="40" t="s">
        <v>675</v>
      </c>
      <c r="C174" s="40" t="s">
        <v>674</v>
      </c>
      <c r="D174" s="35" t="s">
        <v>30</v>
      </c>
      <c r="E174" s="35" t="s">
        <v>26</v>
      </c>
      <c r="F174" s="35" t="s">
        <v>27</v>
      </c>
      <c r="G174" s="66">
        <v>146</v>
      </c>
      <c r="H174" s="32">
        <v>4569.8</v>
      </c>
      <c r="I174" s="33">
        <v>2.9631158672978835E-4</v>
      </c>
    </row>
    <row r="175" spans="1:9" s="4" customFormat="1">
      <c r="A175" s="34" t="s">
        <v>863</v>
      </c>
      <c r="B175" s="40" t="s">
        <v>677</v>
      </c>
      <c r="C175" s="40" t="s">
        <v>676</v>
      </c>
      <c r="D175" s="35" t="s">
        <v>30</v>
      </c>
      <c r="E175" s="35" t="s">
        <v>26</v>
      </c>
      <c r="F175" s="35" t="s">
        <v>27</v>
      </c>
      <c r="G175" s="66">
        <v>1420</v>
      </c>
      <c r="H175" s="32">
        <v>1590.4</v>
      </c>
      <c r="I175" s="33">
        <v>1.0312353878398515E-4</v>
      </c>
    </row>
    <row r="176" spans="1:9" s="4" customFormat="1">
      <c r="A176" s="34" t="s">
        <v>863</v>
      </c>
      <c r="B176" s="40" t="s">
        <v>681</v>
      </c>
      <c r="C176" s="40" t="s">
        <v>680</v>
      </c>
      <c r="D176" s="35" t="s">
        <v>30</v>
      </c>
      <c r="E176" s="35" t="s">
        <v>26</v>
      </c>
      <c r="F176" s="35" t="s">
        <v>27</v>
      </c>
      <c r="G176" s="66">
        <v>15215.999999999998</v>
      </c>
      <c r="H176" s="32">
        <v>18943.919999999998</v>
      </c>
      <c r="I176" s="33">
        <v>1.2283476287982343E-3</v>
      </c>
    </row>
    <row r="177" spans="1:9" s="4" customFormat="1">
      <c r="A177" s="34" t="s">
        <v>863</v>
      </c>
      <c r="B177" s="40" t="s">
        <v>683</v>
      </c>
      <c r="C177" s="40" t="s">
        <v>682</v>
      </c>
      <c r="D177" s="35" t="s">
        <v>30</v>
      </c>
      <c r="E177" s="35" t="s">
        <v>26</v>
      </c>
      <c r="F177" s="35" t="s">
        <v>27</v>
      </c>
      <c r="G177" s="66">
        <v>8350</v>
      </c>
      <c r="H177" s="32">
        <v>42167.5</v>
      </c>
      <c r="I177" s="33">
        <v>2.7341938013541837E-3</v>
      </c>
    </row>
    <row r="178" spans="1:9" s="4" customFormat="1">
      <c r="A178" s="34" t="s">
        <v>863</v>
      </c>
      <c r="B178" s="40" t="s">
        <v>685</v>
      </c>
      <c r="C178" s="40" t="s">
        <v>684</v>
      </c>
      <c r="D178" s="35" t="s">
        <v>30</v>
      </c>
      <c r="E178" s="35" t="s">
        <v>26</v>
      </c>
      <c r="F178" s="35" t="s">
        <v>27</v>
      </c>
      <c r="G178" s="66">
        <v>430</v>
      </c>
      <c r="H178" s="32">
        <v>1019.1</v>
      </c>
      <c r="I178" s="33">
        <v>6.6079727348314433E-5</v>
      </c>
    </row>
    <row r="179" spans="1:9" s="4" customFormat="1">
      <c r="A179" s="34" t="s">
        <v>863</v>
      </c>
      <c r="B179" s="40" t="s">
        <v>687</v>
      </c>
      <c r="C179" s="40" t="s">
        <v>686</v>
      </c>
      <c r="D179" s="35" t="s">
        <v>30</v>
      </c>
      <c r="E179" s="35" t="s">
        <v>26</v>
      </c>
      <c r="F179" s="35" t="s">
        <v>27</v>
      </c>
      <c r="G179" s="66">
        <v>19250</v>
      </c>
      <c r="H179" s="32">
        <v>423.5</v>
      </c>
      <c r="I179" s="33">
        <v>2.7460273311756607E-5</v>
      </c>
    </row>
    <row r="180" spans="1:9" s="4" customFormat="1">
      <c r="A180" s="34" t="s">
        <v>863</v>
      </c>
      <c r="B180" s="40" t="s">
        <v>689</v>
      </c>
      <c r="C180" s="40" t="s">
        <v>688</v>
      </c>
      <c r="D180" s="35" t="s">
        <v>30</v>
      </c>
      <c r="E180" s="35" t="s">
        <v>26</v>
      </c>
      <c r="F180" s="35" t="s">
        <v>27</v>
      </c>
      <c r="G180" s="66">
        <v>100</v>
      </c>
      <c r="H180" s="32">
        <v>3533</v>
      </c>
      <c r="I180" s="33">
        <v>2.2908416909193883E-4</v>
      </c>
    </row>
    <row r="181" spans="1:9" s="4" customFormat="1">
      <c r="A181" s="34" t="s">
        <v>863</v>
      </c>
      <c r="B181" s="40" t="s">
        <v>691</v>
      </c>
      <c r="C181" s="40" t="s">
        <v>690</v>
      </c>
      <c r="D181" s="35" t="s">
        <v>30</v>
      </c>
      <c r="E181" s="35" t="s">
        <v>26</v>
      </c>
      <c r="F181" s="35" t="s">
        <v>27</v>
      </c>
      <c r="G181" s="66">
        <v>3250</v>
      </c>
      <c r="H181" s="32">
        <v>7865</v>
      </c>
      <c r="I181" s="33">
        <v>5.0997650436119418E-4</v>
      </c>
    </row>
    <row r="182" spans="1:9" s="4" customFormat="1">
      <c r="A182" s="34" t="s">
        <v>863</v>
      </c>
      <c r="B182" s="40" t="s">
        <v>693</v>
      </c>
      <c r="C182" s="40" t="s">
        <v>692</v>
      </c>
      <c r="D182" s="35" t="s">
        <v>30</v>
      </c>
      <c r="E182" s="35" t="s">
        <v>26</v>
      </c>
      <c r="F182" s="35" t="s">
        <v>27</v>
      </c>
      <c r="G182" s="66">
        <v>750</v>
      </c>
      <c r="H182" s="32">
        <v>330</v>
      </c>
      <c r="I182" s="33">
        <v>2.1397615567602552E-5</v>
      </c>
    </row>
    <row r="183" spans="1:9" s="4" customFormat="1">
      <c r="A183" s="34" t="s">
        <v>863</v>
      </c>
      <c r="B183" s="40" t="s">
        <v>699</v>
      </c>
      <c r="C183" s="40" t="s">
        <v>698</v>
      </c>
      <c r="D183" s="35" t="s">
        <v>30</v>
      </c>
      <c r="E183" s="35" t="s">
        <v>26</v>
      </c>
      <c r="F183" s="35" t="s">
        <v>27</v>
      </c>
      <c r="G183" s="66">
        <v>30000</v>
      </c>
      <c r="H183" s="32">
        <v>2700</v>
      </c>
      <c r="I183" s="33">
        <v>1.7507140009856634E-4</v>
      </c>
    </row>
    <row r="184" spans="1:9" s="4" customFormat="1">
      <c r="A184" s="34" t="s">
        <v>863</v>
      </c>
      <c r="B184" s="40" t="s">
        <v>703</v>
      </c>
      <c r="C184" s="40" t="s">
        <v>702</v>
      </c>
      <c r="D184" s="35" t="s">
        <v>30</v>
      </c>
      <c r="E184" s="35" t="s">
        <v>26</v>
      </c>
      <c r="F184" s="35" t="s">
        <v>27</v>
      </c>
      <c r="G184" s="66">
        <v>15953.003831417624</v>
      </c>
      <c r="H184" s="32">
        <v>20818.669999999998</v>
      </c>
      <c r="I184" s="33">
        <v>1.3499087796629702E-3</v>
      </c>
    </row>
    <row r="185" spans="1:9" s="4" customFormat="1">
      <c r="A185" s="34" t="s">
        <v>863</v>
      </c>
      <c r="B185" s="40" t="s">
        <v>705</v>
      </c>
      <c r="C185" s="40" t="s">
        <v>704</v>
      </c>
      <c r="D185" s="35" t="s">
        <v>30</v>
      </c>
      <c r="E185" s="35" t="s">
        <v>26</v>
      </c>
      <c r="F185" s="35" t="s">
        <v>27</v>
      </c>
      <c r="G185" s="66">
        <v>477</v>
      </c>
      <c r="H185" s="32">
        <v>2814.3</v>
      </c>
      <c r="I185" s="33">
        <v>1.8248275603607232E-4</v>
      </c>
    </row>
    <row r="186" spans="1:9" s="4" customFormat="1">
      <c r="A186" s="34" t="s">
        <v>863</v>
      </c>
      <c r="B186" s="40" t="s">
        <v>707</v>
      </c>
      <c r="C186" s="40" t="s">
        <v>706</v>
      </c>
      <c r="D186" s="35" t="s">
        <v>30</v>
      </c>
      <c r="E186" s="35" t="s">
        <v>26</v>
      </c>
      <c r="F186" s="35" t="s">
        <v>27</v>
      </c>
      <c r="G186" s="66">
        <v>144</v>
      </c>
      <c r="H186" s="32">
        <v>1108.8</v>
      </c>
      <c r="I186" s="33">
        <v>7.1895988307144566E-5</v>
      </c>
    </row>
    <row r="187" spans="1:9" s="4" customFormat="1">
      <c r="A187" s="34" t="s">
        <v>863</v>
      </c>
      <c r="B187" s="40" t="s">
        <v>708</v>
      </c>
      <c r="C187" s="40" t="s">
        <v>791</v>
      </c>
      <c r="D187" s="35" t="s">
        <v>30</v>
      </c>
      <c r="E187" s="35" t="s">
        <v>26</v>
      </c>
      <c r="F187" s="35" t="s">
        <v>27</v>
      </c>
      <c r="G187" s="66">
        <v>2000</v>
      </c>
      <c r="H187" s="32">
        <v>7240</v>
      </c>
      <c r="I187" s="33">
        <v>4.6945071730134083E-4</v>
      </c>
    </row>
    <row r="188" spans="1:9" s="4" customFormat="1">
      <c r="A188" s="34" t="s">
        <v>863</v>
      </c>
      <c r="B188" s="40" t="s">
        <v>710</v>
      </c>
      <c r="C188" s="40" t="s">
        <v>709</v>
      </c>
      <c r="D188" s="35" t="s">
        <v>30</v>
      </c>
      <c r="E188" s="35" t="s">
        <v>26</v>
      </c>
      <c r="F188" s="35" t="s">
        <v>27</v>
      </c>
      <c r="G188" s="66">
        <v>100</v>
      </c>
      <c r="H188" s="32">
        <v>3499</v>
      </c>
      <c r="I188" s="33">
        <v>2.2687956627588283E-4</v>
      </c>
    </row>
    <row r="189" spans="1:9" s="4" customFormat="1">
      <c r="A189" s="34" t="s">
        <v>863</v>
      </c>
      <c r="B189" s="40" t="s">
        <v>720</v>
      </c>
      <c r="C189" s="40" t="s">
        <v>719</v>
      </c>
      <c r="D189" s="35" t="s">
        <v>30</v>
      </c>
      <c r="E189" s="35" t="s">
        <v>26</v>
      </c>
      <c r="F189" s="35" t="s">
        <v>27</v>
      </c>
      <c r="G189" s="66">
        <v>2849</v>
      </c>
      <c r="H189" s="32">
        <v>124187.91</v>
      </c>
      <c r="I189" s="33">
        <v>8.0525004737091663E-3</v>
      </c>
    </row>
    <row r="190" spans="1:9" s="4" customFormat="1">
      <c r="A190" s="34" t="s">
        <v>863</v>
      </c>
      <c r="B190" s="40" t="s">
        <v>730</v>
      </c>
      <c r="C190" s="40" t="s">
        <v>729</v>
      </c>
      <c r="D190" s="35" t="s">
        <v>30</v>
      </c>
      <c r="E190" s="35" t="s">
        <v>26</v>
      </c>
      <c r="F190" s="35" t="s">
        <v>27</v>
      </c>
      <c r="G190" s="66">
        <v>1455</v>
      </c>
      <c r="H190" s="32">
        <v>8468.1</v>
      </c>
      <c r="I190" s="33">
        <v>5.4908226784247021E-4</v>
      </c>
    </row>
    <row r="191" spans="1:9" s="4" customFormat="1">
      <c r="A191" s="34" t="s">
        <v>863</v>
      </c>
      <c r="B191" s="40" t="s">
        <v>732</v>
      </c>
      <c r="C191" s="40" t="s">
        <v>731</v>
      </c>
      <c r="D191" s="35" t="s">
        <v>30</v>
      </c>
      <c r="E191" s="35" t="s">
        <v>26</v>
      </c>
      <c r="F191" s="35" t="s">
        <v>27</v>
      </c>
      <c r="G191" s="66">
        <v>250.00000000000003</v>
      </c>
      <c r="H191" s="32">
        <v>41847.5</v>
      </c>
      <c r="I191" s="33">
        <v>2.7134445983795388E-3</v>
      </c>
    </row>
    <row r="192" spans="1:9" s="4" customFormat="1">
      <c r="A192" s="34" t="s">
        <v>863</v>
      </c>
      <c r="B192" s="40" t="s">
        <v>734</v>
      </c>
      <c r="C192" s="40" t="s">
        <v>733</v>
      </c>
      <c r="D192" s="35" t="s">
        <v>30</v>
      </c>
      <c r="E192" s="35" t="s">
        <v>26</v>
      </c>
      <c r="F192" s="35" t="s">
        <v>27</v>
      </c>
      <c r="G192" s="66">
        <v>5339</v>
      </c>
      <c r="H192" s="32">
        <v>223597.32</v>
      </c>
      <c r="I192" s="33">
        <v>1.449833180395821E-2</v>
      </c>
    </row>
    <row r="193" spans="1:9" s="4" customFormat="1">
      <c r="A193" s="34" t="s">
        <v>863</v>
      </c>
      <c r="B193" s="40" t="s">
        <v>742</v>
      </c>
      <c r="C193" s="40" t="s">
        <v>741</v>
      </c>
      <c r="D193" s="35" t="s">
        <v>30</v>
      </c>
      <c r="E193" s="35" t="s">
        <v>26</v>
      </c>
      <c r="F193" s="35" t="s">
        <v>27</v>
      </c>
      <c r="G193" s="66">
        <v>2256</v>
      </c>
      <c r="H193" s="32">
        <v>71424.960000000006</v>
      </c>
      <c r="I193" s="33">
        <v>4.6312843515496655E-3</v>
      </c>
    </row>
    <row r="194" spans="1:9" s="4" customFormat="1">
      <c r="A194" s="34" t="s">
        <v>863</v>
      </c>
      <c r="B194" s="40" t="s">
        <v>746</v>
      </c>
      <c r="C194" s="40" t="s">
        <v>745</v>
      </c>
      <c r="D194" s="35" t="s">
        <v>30</v>
      </c>
      <c r="E194" s="35" t="s">
        <v>26</v>
      </c>
      <c r="F194" s="35" t="s">
        <v>27</v>
      </c>
      <c r="G194" s="66">
        <v>3267.0000000000005</v>
      </c>
      <c r="H194" s="32">
        <v>3953.07</v>
      </c>
      <c r="I194" s="33">
        <v>2.56322036884311E-4</v>
      </c>
    </row>
    <row r="195" spans="1:9" s="4" customFormat="1">
      <c r="A195" s="34" t="s">
        <v>863</v>
      </c>
      <c r="B195" s="40" t="s">
        <v>762</v>
      </c>
      <c r="C195" s="40" t="s">
        <v>761</v>
      </c>
      <c r="D195" s="35" t="s">
        <v>30</v>
      </c>
      <c r="E195" s="35" t="s">
        <v>26</v>
      </c>
      <c r="F195" s="35" t="s">
        <v>27</v>
      </c>
      <c r="G195" s="66">
        <v>2786.9999999999995</v>
      </c>
      <c r="H195" s="32">
        <v>34726.019999999997</v>
      </c>
      <c r="I195" s="33">
        <v>2.2516788671299317E-3</v>
      </c>
    </row>
    <row r="196" spans="1:9" s="4" customFormat="1">
      <c r="A196" s="34" t="s">
        <v>863</v>
      </c>
      <c r="B196" s="40" t="s">
        <v>764</v>
      </c>
      <c r="C196" s="40" t="s">
        <v>763</v>
      </c>
      <c r="D196" s="35" t="s">
        <v>30</v>
      </c>
      <c r="E196" s="35" t="s">
        <v>26</v>
      </c>
      <c r="F196" s="35" t="s">
        <v>27</v>
      </c>
      <c r="G196" s="66">
        <v>155922.99999999997</v>
      </c>
      <c r="H196" s="32">
        <v>533256.65999999992</v>
      </c>
      <c r="I196" s="33">
        <v>3.4577033362253755E-2</v>
      </c>
    </row>
    <row r="197" spans="1:9" s="4" customFormat="1">
      <c r="A197" s="34" t="s">
        <v>863</v>
      </c>
      <c r="B197" s="40" t="s">
        <v>774</v>
      </c>
      <c r="C197" s="40" t="s">
        <v>773</v>
      </c>
      <c r="D197" s="35" t="s">
        <v>30</v>
      </c>
      <c r="E197" s="35" t="s">
        <v>26</v>
      </c>
      <c r="F197" s="35" t="s">
        <v>27</v>
      </c>
      <c r="G197" s="66">
        <v>63530</v>
      </c>
      <c r="H197" s="32">
        <v>9529.5</v>
      </c>
      <c r="I197" s="33">
        <v>6.1790478045899557E-4</v>
      </c>
    </row>
    <row r="198" spans="1:9" s="4" customFormat="1">
      <c r="A198" s="34" t="s">
        <v>863</v>
      </c>
      <c r="B198" s="40" t="s">
        <v>784</v>
      </c>
      <c r="C198" s="40" t="s">
        <v>783</v>
      </c>
      <c r="D198" s="35" t="s">
        <v>30</v>
      </c>
      <c r="E198" s="35" t="s">
        <v>26</v>
      </c>
      <c r="F198" s="35" t="s">
        <v>27</v>
      </c>
      <c r="G198" s="66">
        <v>1500</v>
      </c>
      <c r="H198" s="32">
        <v>2340</v>
      </c>
      <c r="I198" s="33">
        <v>1.5172854675209082E-4</v>
      </c>
    </row>
    <row r="199" spans="1:9" s="4" customFormat="1">
      <c r="A199" s="34" t="s">
        <v>863</v>
      </c>
      <c r="B199" s="40" t="s">
        <v>786</v>
      </c>
      <c r="C199" s="40" t="s">
        <v>785</v>
      </c>
      <c r="D199" s="35" t="s">
        <v>30</v>
      </c>
      <c r="E199" s="35" t="s">
        <v>26</v>
      </c>
      <c r="F199" s="35" t="s">
        <v>27</v>
      </c>
      <c r="G199" s="66">
        <v>828.88888888888891</v>
      </c>
      <c r="H199" s="32">
        <v>14.92</v>
      </c>
      <c r="I199" s="33">
        <v>9.6743158869281839E-7</v>
      </c>
    </row>
    <row r="200" spans="1:9" s="4" customFormat="1">
      <c r="A200" s="34" t="s">
        <v>863</v>
      </c>
      <c r="B200" s="40" t="s">
        <v>790</v>
      </c>
      <c r="C200" s="40" t="s">
        <v>789</v>
      </c>
      <c r="D200" s="35" t="s">
        <v>30</v>
      </c>
      <c r="E200" s="35" t="s">
        <v>26</v>
      </c>
      <c r="F200" s="35" t="s">
        <v>27</v>
      </c>
      <c r="G200" s="66">
        <v>66</v>
      </c>
      <c r="H200" s="32">
        <v>8.58</v>
      </c>
      <c r="I200" s="33">
        <v>5.563380047576664E-7</v>
      </c>
    </row>
    <row r="201" spans="1:9" s="4" customFormat="1">
      <c r="A201" s="34" t="s">
        <v>863</v>
      </c>
      <c r="B201" s="40" t="s">
        <v>794</v>
      </c>
      <c r="C201" s="40" t="s">
        <v>921</v>
      </c>
      <c r="D201" s="35" t="s">
        <v>30</v>
      </c>
      <c r="E201" s="35" t="s">
        <v>26</v>
      </c>
      <c r="F201" s="35" t="s">
        <v>27</v>
      </c>
      <c r="G201" s="66">
        <v>26</v>
      </c>
      <c r="H201" s="32">
        <v>3732.56</v>
      </c>
      <c r="I201" s="33">
        <v>2.4202389079700177E-4</v>
      </c>
    </row>
    <row r="202" spans="1:9" s="4" customFormat="1">
      <c r="A202" s="34" t="s">
        <v>863</v>
      </c>
      <c r="B202" s="40" t="s">
        <v>796</v>
      </c>
      <c r="C202" s="40" t="s">
        <v>795</v>
      </c>
      <c r="D202" s="35" t="s">
        <v>30</v>
      </c>
      <c r="E202" s="35" t="s">
        <v>26</v>
      </c>
      <c r="F202" s="35" t="s">
        <v>27</v>
      </c>
      <c r="G202" s="66">
        <v>100000</v>
      </c>
      <c r="H202" s="32">
        <v>2700</v>
      </c>
      <c r="I202" s="33">
        <v>1.7507140009856634E-4</v>
      </c>
    </row>
    <row r="203" spans="1:9" s="4" customFormat="1">
      <c r="A203" s="34" t="s">
        <v>863</v>
      </c>
      <c r="B203" s="40" t="s">
        <v>499</v>
      </c>
      <c r="C203" s="40" t="s">
        <v>498</v>
      </c>
      <c r="D203" s="35" t="s">
        <v>30</v>
      </c>
      <c r="E203" s="35" t="s">
        <v>26</v>
      </c>
      <c r="F203" s="35" t="s">
        <v>27</v>
      </c>
      <c r="G203" s="66">
        <v>8000</v>
      </c>
      <c r="H203" s="32">
        <v>24000</v>
      </c>
      <c r="I203" s="33">
        <v>1.5561902230983675E-3</v>
      </c>
    </row>
    <row r="204" spans="1:9" s="4" customFormat="1">
      <c r="A204" s="34" t="s">
        <v>863</v>
      </c>
      <c r="B204" s="40" t="s">
        <v>860</v>
      </c>
      <c r="C204" s="40" t="s">
        <v>865</v>
      </c>
      <c r="D204" s="35" t="s">
        <v>30</v>
      </c>
      <c r="E204" s="35" t="s">
        <v>26</v>
      </c>
      <c r="F204" s="35" t="s">
        <v>27</v>
      </c>
      <c r="G204" s="66">
        <v>1316</v>
      </c>
      <c r="H204" s="32">
        <v>32202.52</v>
      </c>
      <c r="I204" s="33">
        <v>2.0880519492970685E-3</v>
      </c>
    </row>
    <row r="205" spans="1:9" s="4" customFormat="1">
      <c r="A205" s="34" t="s">
        <v>863</v>
      </c>
      <c r="B205" s="40" t="s">
        <v>861</v>
      </c>
      <c r="C205" s="40" t="s">
        <v>866</v>
      </c>
      <c r="D205" s="35" t="s">
        <v>30</v>
      </c>
      <c r="E205" s="35" t="s">
        <v>26</v>
      </c>
      <c r="F205" s="35" t="s">
        <v>27</v>
      </c>
      <c r="G205" s="66">
        <v>6000</v>
      </c>
      <c r="H205" s="32">
        <v>30180</v>
      </c>
      <c r="I205" s="33">
        <v>1.956909205546197E-3</v>
      </c>
    </row>
    <row r="206" spans="1:9" s="4" customFormat="1">
      <c r="A206" s="34" t="s">
        <v>863</v>
      </c>
      <c r="B206" s="40" t="s">
        <v>879</v>
      </c>
      <c r="C206" s="40" t="s">
        <v>878</v>
      </c>
      <c r="D206" s="35" t="s">
        <v>30</v>
      </c>
      <c r="E206" s="35" t="s">
        <v>26</v>
      </c>
      <c r="F206" s="35" t="s">
        <v>27</v>
      </c>
      <c r="G206" s="66">
        <v>1500</v>
      </c>
      <c r="H206" s="32">
        <v>6825</v>
      </c>
      <c r="I206" s="33">
        <v>4.4254159469359826E-4</v>
      </c>
    </row>
    <row r="207" spans="1:9" s="4" customFormat="1">
      <c r="A207" s="34" t="s">
        <v>863</v>
      </c>
      <c r="B207" s="40" t="s">
        <v>83</v>
      </c>
      <c r="C207" s="40" t="s">
        <v>82</v>
      </c>
      <c r="D207" s="35" t="s">
        <v>30</v>
      </c>
      <c r="E207" s="35" t="s">
        <v>26</v>
      </c>
      <c r="F207" s="35" t="s">
        <v>27</v>
      </c>
      <c r="G207" s="66">
        <v>590</v>
      </c>
      <c r="H207" s="32">
        <v>15458</v>
      </c>
      <c r="I207" s="33">
        <v>1.0023161861939401E-3</v>
      </c>
    </row>
    <row r="208" spans="1:9" s="4" customFormat="1">
      <c r="A208" s="34" t="s">
        <v>863</v>
      </c>
      <c r="B208" s="40" t="s">
        <v>116</v>
      </c>
      <c r="C208" s="40" t="s">
        <v>115</v>
      </c>
      <c r="D208" s="35" t="s">
        <v>30</v>
      </c>
      <c r="E208" s="35" t="s">
        <v>26</v>
      </c>
      <c r="F208" s="35" t="s">
        <v>27</v>
      </c>
      <c r="G208" s="66">
        <v>6800</v>
      </c>
      <c r="H208" s="32">
        <v>6596</v>
      </c>
      <c r="I208" s="33">
        <v>4.2769294631486796E-4</v>
      </c>
    </row>
    <row r="209" spans="1:9" s="4" customFormat="1">
      <c r="A209" s="34" t="s">
        <v>863</v>
      </c>
      <c r="B209" s="40" t="s">
        <v>286</v>
      </c>
      <c r="C209" s="40" t="s">
        <v>285</v>
      </c>
      <c r="D209" s="35" t="s">
        <v>30</v>
      </c>
      <c r="E209" s="35" t="s">
        <v>26</v>
      </c>
      <c r="F209" s="35" t="s">
        <v>27</v>
      </c>
      <c r="G209" s="66">
        <v>999.99999999999989</v>
      </c>
      <c r="H209" s="32">
        <v>11460</v>
      </c>
      <c r="I209" s="33">
        <v>7.4308083152947041E-4</v>
      </c>
    </row>
    <row r="210" spans="1:9" s="4" customFormat="1">
      <c r="A210" s="34" t="s">
        <v>863</v>
      </c>
      <c r="B210" s="40" t="s">
        <v>441</v>
      </c>
      <c r="C210" s="40" t="s">
        <v>440</v>
      </c>
      <c r="D210" s="35" t="s">
        <v>30</v>
      </c>
      <c r="E210" s="35" t="s">
        <v>26</v>
      </c>
      <c r="F210" s="35" t="s">
        <v>27</v>
      </c>
      <c r="G210" s="66">
        <v>692</v>
      </c>
      <c r="H210" s="32">
        <v>1979.12</v>
      </c>
      <c r="I210" s="33">
        <v>1.2832863309743503E-4</v>
      </c>
    </row>
    <row r="211" spans="1:9" s="4" customFormat="1">
      <c r="A211" s="34" t="s">
        <v>863</v>
      </c>
      <c r="B211" s="40" t="s">
        <v>661</v>
      </c>
      <c r="C211" s="40" t="s">
        <v>660</v>
      </c>
      <c r="D211" s="35" t="s">
        <v>30</v>
      </c>
      <c r="E211" s="35" t="s">
        <v>26</v>
      </c>
      <c r="F211" s="35" t="s">
        <v>27</v>
      </c>
      <c r="G211" s="66">
        <v>1440.9999999999998</v>
      </c>
      <c r="H211" s="32">
        <v>12363.779999999999</v>
      </c>
      <c r="I211" s="33">
        <v>8.0168306485579714E-4</v>
      </c>
    </row>
    <row r="212" spans="1:9" s="4" customFormat="1">
      <c r="A212" s="34" t="s">
        <v>863</v>
      </c>
      <c r="B212" s="40" t="s">
        <v>701</v>
      </c>
      <c r="C212" s="40" t="s">
        <v>700</v>
      </c>
      <c r="D212" s="35" t="s">
        <v>30</v>
      </c>
      <c r="E212" s="35" t="s">
        <v>26</v>
      </c>
      <c r="F212" s="35" t="s">
        <v>27</v>
      </c>
      <c r="G212" s="66">
        <v>2500</v>
      </c>
      <c r="H212" s="32">
        <v>3425</v>
      </c>
      <c r="I212" s="33">
        <v>2.2208131308799618E-4</v>
      </c>
    </row>
    <row r="213" spans="1:9" s="4" customFormat="1">
      <c r="A213" s="34" t="s">
        <v>863</v>
      </c>
      <c r="B213" s="40" t="s">
        <v>875</v>
      </c>
      <c r="C213" s="40" t="s">
        <v>874</v>
      </c>
      <c r="D213" s="35" t="s">
        <v>30</v>
      </c>
      <c r="E213" s="35" t="s">
        <v>26</v>
      </c>
      <c r="F213" s="35" t="s">
        <v>27</v>
      </c>
      <c r="G213" s="66">
        <v>2456</v>
      </c>
      <c r="H213" s="32">
        <v>32394.639999999999</v>
      </c>
      <c r="I213" s="33">
        <v>2.1005092520329709E-3</v>
      </c>
    </row>
    <row r="214" spans="1:9" s="4" customFormat="1">
      <c r="A214" s="34" t="s">
        <v>863</v>
      </c>
      <c r="B214" s="40" t="s">
        <v>877</v>
      </c>
      <c r="C214" s="40" t="s">
        <v>876</v>
      </c>
      <c r="D214" s="35" t="s">
        <v>30</v>
      </c>
      <c r="E214" s="35" t="s">
        <v>26</v>
      </c>
      <c r="F214" s="35" t="s">
        <v>27</v>
      </c>
      <c r="G214" s="66">
        <v>2000</v>
      </c>
      <c r="H214" s="32">
        <v>7280</v>
      </c>
      <c r="I214" s="33">
        <v>4.7204436767317145E-4</v>
      </c>
    </row>
    <row r="215" spans="1:9" s="4" customFormat="1">
      <c r="A215" s="34" t="s">
        <v>863</v>
      </c>
      <c r="B215" s="40" t="s">
        <v>883</v>
      </c>
      <c r="C215" s="40" t="s">
        <v>882</v>
      </c>
      <c r="D215" s="35" t="s">
        <v>30</v>
      </c>
      <c r="E215" s="35" t="s">
        <v>26</v>
      </c>
      <c r="F215" s="35" t="s">
        <v>27</v>
      </c>
      <c r="G215" s="66">
        <v>11000</v>
      </c>
      <c r="H215" s="32">
        <v>1210</v>
      </c>
      <c r="I215" s="33">
        <v>7.8457923747876027E-5</v>
      </c>
    </row>
    <row r="216" spans="1:9" s="4" customFormat="1">
      <c r="A216" s="34" t="s">
        <v>863</v>
      </c>
      <c r="B216" s="40" t="s">
        <v>109</v>
      </c>
      <c r="C216" s="40" t="s">
        <v>108</v>
      </c>
      <c r="D216" s="35" t="s">
        <v>30</v>
      </c>
      <c r="E216" s="35" t="s">
        <v>26</v>
      </c>
      <c r="F216" s="35" t="s">
        <v>27</v>
      </c>
      <c r="G216" s="66">
        <v>7050</v>
      </c>
      <c r="H216" s="32">
        <v>44767.5</v>
      </c>
      <c r="I216" s="33">
        <v>2.9027810755231733E-3</v>
      </c>
    </row>
    <row r="217" spans="1:9" s="4" customFormat="1">
      <c r="A217" s="34" t="s">
        <v>863</v>
      </c>
      <c r="B217" s="40" t="s">
        <v>162</v>
      </c>
      <c r="C217" s="40" t="s">
        <v>161</v>
      </c>
      <c r="D217" s="35" t="s">
        <v>30</v>
      </c>
      <c r="E217" s="35" t="s">
        <v>26</v>
      </c>
      <c r="F217" s="35" t="s">
        <v>27</v>
      </c>
      <c r="G217" s="66">
        <v>6898</v>
      </c>
      <c r="H217" s="32">
        <v>1827.97</v>
      </c>
      <c r="I217" s="33">
        <v>1.1852787675488011E-4</v>
      </c>
    </row>
    <row r="218" spans="1:9" s="4" customFormat="1">
      <c r="A218" s="34" t="s">
        <v>863</v>
      </c>
      <c r="B218" s="40" t="s">
        <v>216</v>
      </c>
      <c r="C218" s="40" t="s">
        <v>215</v>
      </c>
      <c r="D218" s="35" t="s">
        <v>30</v>
      </c>
      <c r="E218" s="35" t="s">
        <v>26</v>
      </c>
      <c r="F218" s="35" t="s">
        <v>27</v>
      </c>
      <c r="G218" s="66">
        <v>340.00000000000006</v>
      </c>
      <c r="H218" s="32">
        <v>1618.4</v>
      </c>
      <c r="I218" s="33">
        <v>1.0493909404426659E-4</v>
      </c>
    </row>
    <row r="219" spans="1:9" s="4" customFormat="1">
      <c r="A219" s="34" t="s">
        <v>863</v>
      </c>
      <c r="B219" s="40" t="s">
        <v>232</v>
      </c>
      <c r="C219" s="40" t="s">
        <v>231</v>
      </c>
      <c r="D219" s="35" t="s">
        <v>30</v>
      </c>
      <c r="E219" s="35" t="s">
        <v>26</v>
      </c>
      <c r="F219" s="35" t="s">
        <v>27</v>
      </c>
      <c r="G219" s="66">
        <v>2500</v>
      </c>
      <c r="H219" s="32">
        <v>4800</v>
      </c>
      <c r="I219" s="33">
        <v>3.1123804461967349E-4</v>
      </c>
    </row>
    <row r="220" spans="1:9" s="4" customFormat="1">
      <c r="A220" s="34" t="s">
        <v>863</v>
      </c>
      <c r="B220" s="40" t="s">
        <v>240</v>
      </c>
      <c r="C220" s="40" t="s">
        <v>239</v>
      </c>
      <c r="D220" s="35" t="s">
        <v>30</v>
      </c>
      <c r="E220" s="35" t="s">
        <v>26</v>
      </c>
      <c r="F220" s="35" t="s">
        <v>27</v>
      </c>
      <c r="G220" s="66">
        <v>3000</v>
      </c>
      <c r="H220" s="32">
        <v>9390</v>
      </c>
      <c r="I220" s="33">
        <v>6.0885942478723621E-4</v>
      </c>
    </row>
    <row r="221" spans="1:9" s="4" customFormat="1">
      <c r="A221" s="34" t="s">
        <v>863</v>
      </c>
      <c r="B221" s="40" t="s">
        <v>411</v>
      </c>
      <c r="C221" s="40" t="s">
        <v>410</v>
      </c>
      <c r="D221" s="35" t="s">
        <v>30</v>
      </c>
      <c r="E221" s="35" t="s">
        <v>26</v>
      </c>
      <c r="F221" s="35" t="s">
        <v>27</v>
      </c>
      <c r="G221" s="66">
        <v>1500</v>
      </c>
      <c r="H221" s="32">
        <v>5730</v>
      </c>
      <c r="I221" s="33">
        <v>3.715404157647352E-4</v>
      </c>
    </row>
    <row r="222" spans="1:9" s="4" customFormat="1">
      <c r="A222" s="34" t="s">
        <v>863</v>
      </c>
      <c r="B222" s="40" t="s">
        <v>862</v>
      </c>
      <c r="C222" s="40" t="s">
        <v>867</v>
      </c>
      <c r="D222" s="35" t="s">
        <v>30</v>
      </c>
      <c r="E222" s="35" t="s">
        <v>26</v>
      </c>
      <c r="F222" s="35" t="s">
        <v>27</v>
      </c>
      <c r="G222" s="66">
        <v>17000</v>
      </c>
      <c r="H222" s="32">
        <v>8585</v>
      </c>
      <c r="I222" s="33">
        <v>5.5666221105414517E-4</v>
      </c>
    </row>
    <row r="223" spans="1:9" s="4" customFormat="1">
      <c r="A223" s="34" t="s">
        <v>863</v>
      </c>
      <c r="B223" s="40" t="s">
        <v>871</v>
      </c>
      <c r="C223" s="40" t="s">
        <v>870</v>
      </c>
      <c r="D223" s="35" t="s">
        <v>30</v>
      </c>
      <c r="E223" s="35" t="s">
        <v>26</v>
      </c>
      <c r="F223" s="35" t="s">
        <v>27</v>
      </c>
      <c r="G223" s="66">
        <v>1407</v>
      </c>
      <c r="H223" s="32">
        <v>3348.66</v>
      </c>
      <c r="I223" s="33">
        <v>2.1713133135335745E-4</v>
      </c>
    </row>
    <row r="224" spans="1:9" s="4" customFormat="1">
      <c r="A224" s="34" t="s">
        <v>863</v>
      </c>
      <c r="B224" s="40" t="s">
        <v>889</v>
      </c>
      <c r="C224" s="40" t="s">
        <v>899</v>
      </c>
      <c r="D224" s="35" t="s">
        <v>30</v>
      </c>
      <c r="E224" s="35" t="s">
        <v>26</v>
      </c>
      <c r="F224" s="35" t="s">
        <v>27</v>
      </c>
      <c r="G224" s="66">
        <v>200000</v>
      </c>
      <c r="H224" s="32">
        <v>2400</v>
      </c>
      <c r="I224" s="33">
        <v>1.5561902230983675E-4</v>
      </c>
    </row>
    <row r="225" spans="1:9" s="4" customFormat="1">
      <c r="A225" s="34" t="s">
        <v>863</v>
      </c>
      <c r="B225" s="40" t="s">
        <v>890</v>
      </c>
      <c r="C225" s="40" t="s">
        <v>901</v>
      </c>
      <c r="D225" s="35" t="s">
        <v>30</v>
      </c>
      <c r="E225" s="35" t="s">
        <v>26</v>
      </c>
      <c r="F225" s="35" t="s">
        <v>27</v>
      </c>
      <c r="G225" s="66">
        <v>1000.0000000000001</v>
      </c>
      <c r="H225" s="32">
        <v>1150</v>
      </c>
      <c r="I225" s="33">
        <v>7.4567448190130103E-5</v>
      </c>
    </row>
    <row r="226" spans="1:9" s="4" customFormat="1">
      <c r="A226" s="34" t="s">
        <v>863</v>
      </c>
      <c r="B226" s="40" t="s">
        <v>891</v>
      </c>
      <c r="C226" s="40" t="s">
        <v>902</v>
      </c>
      <c r="D226" s="35" t="s">
        <v>30</v>
      </c>
      <c r="E226" s="35" t="s">
        <v>26</v>
      </c>
      <c r="F226" s="35" t="s">
        <v>27</v>
      </c>
      <c r="G226" s="66">
        <v>1000.0000000000001</v>
      </c>
      <c r="H226" s="32">
        <v>1140</v>
      </c>
      <c r="I226" s="33">
        <v>7.3919035597172448E-5</v>
      </c>
    </row>
    <row r="227" spans="1:9" s="4" customFormat="1">
      <c r="A227" s="34" t="s">
        <v>863</v>
      </c>
      <c r="B227" s="40" t="s">
        <v>892</v>
      </c>
      <c r="C227" s="40" t="s">
        <v>904</v>
      </c>
      <c r="D227" s="35" t="s">
        <v>30</v>
      </c>
      <c r="E227" s="35" t="s">
        <v>26</v>
      </c>
      <c r="F227" s="35" t="s">
        <v>27</v>
      </c>
      <c r="G227" s="66">
        <v>305</v>
      </c>
      <c r="H227" s="32">
        <v>18544</v>
      </c>
      <c r="I227" s="33">
        <v>1.2024163123806719E-3</v>
      </c>
    </row>
    <row r="228" spans="1:9" s="4" customFormat="1">
      <c r="A228" s="34" t="s">
        <v>863</v>
      </c>
      <c r="B228" s="40" t="s">
        <v>893</v>
      </c>
      <c r="C228" s="40" t="s">
        <v>905</v>
      </c>
      <c r="D228" s="35" t="s">
        <v>30</v>
      </c>
      <c r="E228" s="35" t="s">
        <v>26</v>
      </c>
      <c r="F228" s="35" t="s">
        <v>27</v>
      </c>
      <c r="G228" s="66">
        <v>749.99999999999989</v>
      </c>
      <c r="H228" s="32">
        <v>210</v>
      </c>
      <c r="I228" s="33">
        <v>1.3616664452110715E-5</v>
      </c>
    </row>
    <row r="229" spans="1:9" s="4" customFormat="1">
      <c r="A229" s="34" t="s">
        <v>863</v>
      </c>
      <c r="B229" s="40" t="s">
        <v>894</v>
      </c>
      <c r="C229" s="40" t="s">
        <v>907</v>
      </c>
      <c r="D229" s="35" t="s">
        <v>30</v>
      </c>
      <c r="E229" s="35" t="s">
        <v>26</v>
      </c>
      <c r="F229" s="35" t="s">
        <v>27</v>
      </c>
      <c r="G229" s="66">
        <v>2000</v>
      </c>
      <c r="H229" s="32">
        <v>990</v>
      </c>
      <c r="I229" s="33">
        <v>6.419284670280765E-5</v>
      </c>
    </row>
    <row r="230" spans="1:9" s="4" customFormat="1">
      <c r="A230" s="34" t="s">
        <v>863</v>
      </c>
      <c r="B230" s="40" t="s">
        <v>895</v>
      </c>
      <c r="C230" s="40" t="s">
        <v>908</v>
      </c>
      <c r="D230" s="35" t="s">
        <v>30</v>
      </c>
      <c r="E230" s="35" t="s">
        <v>26</v>
      </c>
      <c r="F230" s="35" t="s">
        <v>27</v>
      </c>
      <c r="G230" s="66">
        <v>2200</v>
      </c>
      <c r="H230" s="32">
        <v>18106</v>
      </c>
      <c r="I230" s="33">
        <v>1.1740158408091268E-3</v>
      </c>
    </row>
    <row r="231" spans="1:9" s="4" customFormat="1">
      <c r="A231" s="34" t="s">
        <v>863</v>
      </c>
      <c r="B231" s="40" t="s">
        <v>126</v>
      </c>
      <c r="C231" s="40" t="s">
        <v>125</v>
      </c>
      <c r="D231" s="35" t="s">
        <v>30</v>
      </c>
      <c r="E231" s="35" t="s">
        <v>26</v>
      </c>
      <c r="F231" s="35" t="s">
        <v>27</v>
      </c>
      <c r="G231" s="66">
        <v>10</v>
      </c>
      <c r="H231" s="32">
        <v>1007.1</v>
      </c>
      <c r="I231" s="33">
        <v>6.5301632236765251E-5</v>
      </c>
    </row>
    <row r="232" spans="1:9" s="4" customFormat="1">
      <c r="A232" s="34" t="s">
        <v>863</v>
      </c>
      <c r="B232" s="40" t="s">
        <v>248</v>
      </c>
      <c r="C232" s="40" t="s">
        <v>247</v>
      </c>
      <c r="D232" s="35" t="s">
        <v>30</v>
      </c>
      <c r="E232" s="35" t="s">
        <v>26</v>
      </c>
      <c r="F232" s="35" t="s">
        <v>27</v>
      </c>
      <c r="G232" s="66">
        <v>500</v>
      </c>
      <c r="H232" s="32">
        <v>5430</v>
      </c>
      <c r="I232" s="33">
        <v>3.5208803797600561E-4</v>
      </c>
    </row>
    <row r="233" spans="1:9" s="4" customFormat="1">
      <c r="A233" s="34" t="s">
        <v>863</v>
      </c>
      <c r="B233" s="40" t="s">
        <v>252</v>
      </c>
      <c r="C233" s="40" t="s">
        <v>251</v>
      </c>
      <c r="D233" s="35" t="s">
        <v>30</v>
      </c>
      <c r="E233" s="35" t="s">
        <v>26</v>
      </c>
      <c r="F233" s="35" t="s">
        <v>27</v>
      </c>
      <c r="G233" s="66">
        <v>350</v>
      </c>
      <c r="H233" s="32">
        <v>11546.5</v>
      </c>
      <c r="I233" s="33">
        <v>7.4868960045855416E-4</v>
      </c>
    </row>
    <row r="234" spans="1:9" s="4" customFormat="1">
      <c r="A234" s="34" t="s">
        <v>863</v>
      </c>
      <c r="B234" s="40" t="s">
        <v>419</v>
      </c>
      <c r="C234" s="40" t="s">
        <v>418</v>
      </c>
      <c r="D234" s="35" t="s">
        <v>30</v>
      </c>
      <c r="E234" s="35" t="s">
        <v>26</v>
      </c>
      <c r="F234" s="35" t="s">
        <v>27</v>
      </c>
      <c r="G234" s="66">
        <v>258</v>
      </c>
      <c r="H234" s="32">
        <v>47856.42</v>
      </c>
      <c r="I234" s="33">
        <v>3.1030705381870486E-3</v>
      </c>
    </row>
    <row r="235" spans="1:9" s="4" customFormat="1">
      <c r="A235" s="34" t="s">
        <v>863</v>
      </c>
      <c r="B235" s="40" t="s">
        <v>429</v>
      </c>
      <c r="C235" s="40" t="s">
        <v>428</v>
      </c>
      <c r="D235" s="35" t="s">
        <v>30</v>
      </c>
      <c r="E235" s="35" t="s">
        <v>26</v>
      </c>
      <c r="F235" s="35" t="s">
        <v>27</v>
      </c>
      <c r="G235" s="66">
        <v>152</v>
      </c>
      <c r="H235" s="32">
        <v>8077.28</v>
      </c>
      <c r="I235" s="33">
        <v>5.2374100688449925E-4</v>
      </c>
    </row>
    <row r="236" spans="1:9" s="4" customFormat="1">
      <c r="A236" s="34" t="s">
        <v>863</v>
      </c>
      <c r="B236" s="40" t="s">
        <v>679</v>
      </c>
      <c r="C236" s="40" t="s">
        <v>678</v>
      </c>
      <c r="D236" s="35" t="s">
        <v>30</v>
      </c>
      <c r="E236" s="35" t="s">
        <v>26</v>
      </c>
      <c r="F236" s="35" t="s">
        <v>27</v>
      </c>
      <c r="G236" s="66">
        <v>4750</v>
      </c>
      <c r="H236" s="32">
        <v>1947.5</v>
      </c>
      <c r="I236" s="33">
        <v>1.2627835247850294E-4</v>
      </c>
    </row>
    <row r="237" spans="1:9" s="4" customFormat="1">
      <c r="A237" s="34" t="s">
        <v>863</v>
      </c>
      <c r="B237" s="40" t="s">
        <v>695</v>
      </c>
      <c r="C237" s="40" t="s">
        <v>694</v>
      </c>
      <c r="D237" s="35" t="s">
        <v>30</v>
      </c>
      <c r="E237" s="35" t="s">
        <v>26</v>
      </c>
      <c r="F237" s="35" t="s">
        <v>27</v>
      </c>
      <c r="G237" s="66">
        <v>2259</v>
      </c>
      <c r="H237" s="32">
        <v>19585.53</v>
      </c>
      <c r="I237" s="33">
        <v>1.2699504291749902E-3</v>
      </c>
    </row>
    <row r="238" spans="1:9" s="4" customFormat="1">
      <c r="A238" s="34" t="s">
        <v>863</v>
      </c>
      <c r="B238" s="40" t="s">
        <v>697</v>
      </c>
      <c r="C238" s="40" t="s">
        <v>696</v>
      </c>
      <c r="D238" s="35" t="s">
        <v>30</v>
      </c>
      <c r="E238" s="35" t="s">
        <v>26</v>
      </c>
      <c r="F238" s="35" t="s">
        <v>27</v>
      </c>
      <c r="G238" s="66">
        <v>250</v>
      </c>
      <c r="H238" s="32">
        <v>22172.5</v>
      </c>
      <c r="I238" s="33">
        <v>1.4376928217353564E-3</v>
      </c>
    </row>
    <row r="239" spans="1:9" s="4" customFormat="1">
      <c r="A239" s="34" t="s">
        <v>863</v>
      </c>
      <c r="B239" s="40" t="s">
        <v>873</v>
      </c>
      <c r="C239" s="40" t="s">
        <v>872</v>
      </c>
      <c r="D239" s="35" t="s">
        <v>30</v>
      </c>
      <c r="E239" s="35" t="s">
        <v>26</v>
      </c>
      <c r="F239" s="35" t="s">
        <v>27</v>
      </c>
      <c r="G239" s="66">
        <v>1428</v>
      </c>
      <c r="H239" s="32">
        <v>1606.5</v>
      </c>
      <c r="I239" s="33">
        <v>1.0416748305864696E-4</v>
      </c>
    </row>
    <row r="240" spans="1:9" s="4" customFormat="1">
      <c r="A240" s="34" t="s">
        <v>863</v>
      </c>
      <c r="B240" s="40" t="s">
        <v>113</v>
      </c>
      <c r="C240" s="40" t="s">
        <v>112</v>
      </c>
      <c r="D240" s="35" t="s">
        <v>30</v>
      </c>
      <c r="E240" s="35" t="s">
        <v>26</v>
      </c>
      <c r="F240" s="35" t="s">
        <v>27</v>
      </c>
      <c r="G240" s="66">
        <v>1000</v>
      </c>
      <c r="H240" s="32">
        <v>3330</v>
      </c>
      <c r="I240" s="33">
        <v>2.1592139345489849E-4</v>
      </c>
    </row>
    <row r="241" spans="1:9" s="4" customFormat="1">
      <c r="A241" s="34" t="s">
        <v>863</v>
      </c>
      <c r="B241" s="40" t="s">
        <v>242</v>
      </c>
      <c r="C241" s="40" t="s">
        <v>241</v>
      </c>
      <c r="D241" s="35" t="s">
        <v>30</v>
      </c>
      <c r="E241" s="35" t="s">
        <v>26</v>
      </c>
      <c r="F241" s="35" t="s">
        <v>27</v>
      </c>
      <c r="G241" s="66">
        <v>9976</v>
      </c>
      <c r="H241" s="32">
        <v>12220.6</v>
      </c>
      <c r="I241" s="33">
        <v>7.9239909334982955E-4</v>
      </c>
    </row>
    <row r="242" spans="1:9" s="4" customFormat="1">
      <c r="A242" s="34" t="s">
        <v>863</v>
      </c>
      <c r="B242" s="40" t="s">
        <v>527</v>
      </c>
      <c r="C242" s="40" t="s">
        <v>526</v>
      </c>
      <c r="D242" s="35" t="s">
        <v>30</v>
      </c>
      <c r="E242" s="35" t="s">
        <v>26</v>
      </c>
      <c r="F242" s="35" t="s">
        <v>27</v>
      </c>
      <c r="G242" s="66">
        <v>34854.999999999993</v>
      </c>
      <c r="H242" s="32">
        <v>872769.19999999984</v>
      </c>
      <c r="I242" s="33">
        <v>5.6591454002557641E-2</v>
      </c>
    </row>
    <row r="243" spans="1:9" s="4" customFormat="1">
      <c r="A243" s="34" t="s">
        <v>863</v>
      </c>
      <c r="B243" s="40" t="s">
        <v>620</v>
      </c>
      <c r="C243" s="40" t="s">
        <v>619</v>
      </c>
      <c r="D243" s="35" t="s">
        <v>30</v>
      </c>
      <c r="E243" s="35" t="s">
        <v>26</v>
      </c>
      <c r="F243" s="35" t="s">
        <v>27</v>
      </c>
      <c r="G243" s="66">
        <v>4000</v>
      </c>
      <c r="H243" s="32">
        <v>3320</v>
      </c>
      <c r="I243" s="33">
        <v>2.1527298086194082E-4</v>
      </c>
    </row>
    <row r="244" spans="1:9" s="4" customFormat="1">
      <c r="A244" s="34" t="s">
        <v>863</v>
      </c>
      <c r="B244" s="40" t="s">
        <v>673</v>
      </c>
      <c r="C244" s="40" t="s">
        <v>672</v>
      </c>
      <c r="D244" s="35" t="s">
        <v>30</v>
      </c>
      <c r="E244" s="35" t="s">
        <v>26</v>
      </c>
      <c r="F244" s="35" t="s">
        <v>27</v>
      </c>
      <c r="G244" s="66">
        <v>1500</v>
      </c>
      <c r="H244" s="32">
        <v>4680</v>
      </c>
      <c r="I244" s="33">
        <v>3.0345709350418164E-4</v>
      </c>
    </row>
    <row r="245" spans="1:9" s="4" customFormat="1">
      <c r="A245" s="34" t="s">
        <v>863</v>
      </c>
      <c r="B245" s="40" t="s">
        <v>913</v>
      </c>
      <c r="C245" s="40" t="s">
        <v>924</v>
      </c>
      <c r="D245" s="35" t="s">
        <v>30</v>
      </c>
      <c r="E245" s="35" t="s">
        <v>26</v>
      </c>
      <c r="F245" s="35" t="s">
        <v>27</v>
      </c>
      <c r="G245" s="66">
        <v>1000</v>
      </c>
      <c r="H245" s="32">
        <v>3800</v>
      </c>
      <c r="I245" s="33">
        <v>2.4639678532390819E-4</v>
      </c>
    </row>
    <row r="246" spans="1:9" s="4" customFormat="1">
      <c r="A246" s="34" t="s">
        <v>863</v>
      </c>
      <c r="B246" s="40" t="s">
        <v>914</v>
      </c>
      <c r="C246" s="40" t="s">
        <v>925</v>
      </c>
      <c r="D246" s="35" t="s">
        <v>30</v>
      </c>
      <c r="E246" s="35" t="s">
        <v>26</v>
      </c>
      <c r="F246" s="35" t="s">
        <v>27</v>
      </c>
      <c r="G246" s="66">
        <v>27339.000000000004</v>
      </c>
      <c r="H246" s="32">
        <v>56591.73</v>
      </c>
      <c r="I246" s="33">
        <v>3.6694790389259408E-3</v>
      </c>
    </row>
    <row r="247" spans="1:9" s="4" customFormat="1">
      <c r="A247" s="34" t="s">
        <v>863</v>
      </c>
      <c r="B247" s="40" t="s">
        <v>917</v>
      </c>
      <c r="C247" s="40" t="s">
        <v>928</v>
      </c>
      <c r="D247" s="35" t="s">
        <v>30</v>
      </c>
      <c r="E247" s="35" t="s">
        <v>26</v>
      </c>
      <c r="F247" s="35" t="s">
        <v>27</v>
      </c>
      <c r="G247" s="66">
        <v>200</v>
      </c>
      <c r="H247" s="32">
        <v>12088</v>
      </c>
      <c r="I247" s="33">
        <v>7.838011423672111E-4</v>
      </c>
    </row>
    <row r="248" spans="1:9" s="4" customFormat="1">
      <c r="A248" s="34" t="s">
        <v>863</v>
      </c>
      <c r="B248" s="40" t="s">
        <v>918</v>
      </c>
      <c r="C248" s="40" t="s">
        <v>929</v>
      </c>
      <c r="D248" s="35" t="s">
        <v>30</v>
      </c>
      <c r="E248" s="35" t="s">
        <v>26</v>
      </c>
      <c r="F248" s="35" t="s">
        <v>27</v>
      </c>
      <c r="G248" s="66">
        <v>4000</v>
      </c>
      <c r="H248" s="32">
        <v>3720</v>
      </c>
      <c r="I248" s="33">
        <v>2.4120948458024696E-4</v>
      </c>
    </row>
    <row r="249" spans="1:9" s="4" customFormat="1">
      <c r="A249" s="34" t="s">
        <v>863</v>
      </c>
      <c r="B249" s="40" t="s">
        <v>919</v>
      </c>
      <c r="C249" s="40" t="s">
        <v>930</v>
      </c>
      <c r="D249" s="35" t="s">
        <v>30</v>
      </c>
      <c r="E249" s="35" t="s">
        <v>26</v>
      </c>
      <c r="F249" s="35" t="s">
        <v>27</v>
      </c>
      <c r="G249" s="66">
        <v>3434</v>
      </c>
      <c r="H249" s="32">
        <v>1133.22</v>
      </c>
      <c r="I249" s="33">
        <v>7.3479411859147162E-5</v>
      </c>
    </row>
    <row r="250" spans="1:9" s="4" customFormat="1">
      <c r="A250" s="34" t="s">
        <v>863</v>
      </c>
      <c r="B250" s="40" t="s">
        <v>920</v>
      </c>
      <c r="C250" s="40" t="s">
        <v>931</v>
      </c>
      <c r="D250" s="35" t="s">
        <v>30</v>
      </c>
      <c r="E250" s="35" t="s">
        <v>26</v>
      </c>
      <c r="F250" s="35" t="s">
        <v>27</v>
      </c>
      <c r="G250" s="66">
        <v>484.99999700000001</v>
      </c>
      <c r="H250" s="32">
        <v>15003.65</v>
      </c>
      <c r="I250" s="33">
        <v>9.7285556003290916E-4</v>
      </c>
    </row>
    <row r="251" spans="1:9" s="4" customFormat="1">
      <c r="A251" s="34" t="s">
        <v>863</v>
      </c>
      <c r="B251" s="40"/>
      <c r="C251" s="40" t="s">
        <v>938</v>
      </c>
      <c r="D251" s="35" t="s">
        <v>30</v>
      </c>
      <c r="E251" s="35" t="s">
        <v>26</v>
      </c>
      <c r="F251" s="35" t="s">
        <v>27</v>
      </c>
      <c r="G251" s="67"/>
      <c r="H251" s="32"/>
      <c r="I251" s="33">
        <v>0</v>
      </c>
    </row>
    <row r="252" spans="1:9" s="4" customFormat="1">
      <c r="A252" s="34" t="s">
        <v>863</v>
      </c>
      <c r="B252" s="40"/>
      <c r="C252" s="40" t="s">
        <v>938</v>
      </c>
      <c r="D252" s="35" t="s">
        <v>30</v>
      </c>
      <c r="E252" s="35" t="s">
        <v>26</v>
      </c>
      <c r="F252" s="35" t="s">
        <v>27</v>
      </c>
      <c r="G252" s="67"/>
      <c r="H252" s="32">
        <v>0</v>
      </c>
      <c r="I252" s="33">
        <v>0</v>
      </c>
    </row>
    <row r="253" spans="1:9" s="4" customFormat="1">
      <c r="A253" s="34" t="s">
        <v>863</v>
      </c>
      <c r="B253" s="40"/>
      <c r="C253" s="40" t="s">
        <v>938</v>
      </c>
      <c r="D253" s="35" t="s">
        <v>30</v>
      </c>
      <c r="E253" s="35" t="s">
        <v>26</v>
      </c>
      <c r="F253" s="35" t="s">
        <v>27</v>
      </c>
      <c r="G253" s="67"/>
      <c r="H253" s="32">
        <v>0</v>
      </c>
      <c r="I253" s="33">
        <v>0</v>
      </c>
    </row>
    <row r="254" spans="1:9" s="4" customFormat="1">
      <c r="A254" s="34" t="s">
        <v>863</v>
      </c>
      <c r="B254" s="40"/>
      <c r="C254" s="40" t="s">
        <v>938</v>
      </c>
      <c r="D254" s="35" t="s">
        <v>30</v>
      </c>
      <c r="E254" s="35" t="s">
        <v>26</v>
      </c>
      <c r="F254" s="35" t="s">
        <v>27</v>
      </c>
      <c r="G254" s="67"/>
      <c r="H254" s="32">
        <v>0</v>
      </c>
      <c r="I254" s="33">
        <v>0</v>
      </c>
    </row>
    <row r="255" spans="1:9" s="4" customFormat="1">
      <c r="A255" s="34" t="s">
        <v>863</v>
      </c>
      <c r="B255" s="40"/>
      <c r="C255" s="40" t="s">
        <v>938</v>
      </c>
      <c r="D255" s="35" t="s">
        <v>30</v>
      </c>
      <c r="E255" s="35" t="s">
        <v>26</v>
      </c>
      <c r="F255" s="35" t="s">
        <v>27</v>
      </c>
      <c r="G255" s="37"/>
      <c r="H255" s="32">
        <v>0</v>
      </c>
      <c r="I255" s="33">
        <v>0</v>
      </c>
    </row>
    <row r="256" spans="1:9" s="4" customFormat="1">
      <c r="A256" s="34" t="s">
        <v>863</v>
      </c>
      <c r="B256" s="40"/>
      <c r="C256" s="40" t="s">
        <v>938</v>
      </c>
      <c r="D256" s="35" t="s">
        <v>30</v>
      </c>
      <c r="E256" s="35" t="s">
        <v>26</v>
      </c>
      <c r="F256" s="35" t="s">
        <v>27</v>
      </c>
      <c r="G256" s="37"/>
      <c r="H256" s="32">
        <v>0</v>
      </c>
      <c r="I256" s="33">
        <v>0</v>
      </c>
    </row>
    <row r="257" spans="1:9" s="4" customFormat="1">
      <c r="A257" s="34" t="s">
        <v>863</v>
      </c>
      <c r="B257" s="40"/>
      <c r="C257" s="40" t="s">
        <v>938</v>
      </c>
      <c r="D257" s="35" t="s">
        <v>30</v>
      </c>
      <c r="E257" s="35" t="s">
        <v>26</v>
      </c>
      <c r="F257" s="35" t="s">
        <v>27</v>
      </c>
      <c r="G257" s="37"/>
      <c r="H257" s="32">
        <v>0</v>
      </c>
      <c r="I257" s="33">
        <v>0</v>
      </c>
    </row>
    <row r="258" spans="1:9" s="4" customFormat="1">
      <c r="A258" s="34" t="s">
        <v>863</v>
      </c>
      <c r="B258" s="40"/>
      <c r="C258" s="40" t="s">
        <v>938</v>
      </c>
      <c r="D258" s="35" t="s">
        <v>30</v>
      </c>
      <c r="E258" s="35" t="s">
        <v>26</v>
      </c>
      <c r="F258" s="35" t="s">
        <v>27</v>
      </c>
      <c r="G258" s="37"/>
      <c r="H258" s="32">
        <v>0</v>
      </c>
      <c r="I258" s="33">
        <v>0</v>
      </c>
    </row>
    <row r="259" spans="1:9" s="4" customFormat="1">
      <c r="A259" s="34" t="s">
        <v>863</v>
      </c>
      <c r="B259" s="40"/>
      <c r="C259" s="40" t="s">
        <v>938</v>
      </c>
      <c r="D259" s="35" t="s">
        <v>30</v>
      </c>
      <c r="E259" s="35" t="s">
        <v>26</v>
      </c>
      <c r="F259" s="35" t="s">
        <v>27</v>
      </c>
      <c r="G259" s="37"/>
      <c r="H259" s="32">
        <v>0</v>
      </c>
      <c r="I259" s="33">
        <v>0</v>
      </c>
    </row>
    <row r="260" spans="1:9" s="4" customFormat="1">
      <c r="A260" s="34" t="s">
        <v>863</v>
      </c>
      <c r="B260" s="40"/>
      <c r="C260" s="40" t="s">
        <v>938</v>
      </c>
      <c r="D260" s="35" t="s">
        <v>30</v>
      </c>
      <c r="E260" s="35" t="s">
        <v>26</v>
      </c>
      <c r="F260" s="35" t="s">
        <v>27</v>
      </c>
      <c r="G260" s="37"/>
      <c r="H260" s="32">
        <v>0</v>
      </c>
      <c r="I260" s="33">
        <v>0</v>
      </c>
    </row>
    <row r="261" spans="1:9" s="4" customFormat="1">
      <c r="A261" s="38"/>
      <c r="B261" s="38"/>
      <c r="C261" s="38"/>
      <c r="D261" s="39"/>
      <c r="E261" s="39"/>
      <c r="F261" s="39"/>
      <c r="G261" s="39"/>
      <c r="H261" s="20"/>
      <c r="I261" s="19">
        <v>0</v>
      </c>
    </row>
    <row r="262" spans="1:9" s="4" customFormat="1" ht="13.5" thickBot="1">
      <c r="A262" s="22" t="s">
        <v>941</v>
      </c>
      <c r="B262" s="22"/>
      <c r="C262" s="22"/>
      <c r="D262" s="23"/>
      <c r="E262" s="23"/>
      <c r="F262" s="23"/>
      <c r="G262" s="68">
        <v>2101449.8963803104</v>
      </c>
      <c r="H262" s="23">
        <v>15422279.130000003</v>
      </c>
      <c r="I262" s="24">
        <v>0.99999999999999978</v>
      </c>
    </row>
    <row r="263" spans="1:9" s="4" customFormat="1" ht="13.5" thickTop="1">
      <c r="A263" s="5"/>
      <c r="B263" s="5"/>
      <c r="C263" s="5"/>
      <c r="D263" s="5"/>
      <c r="E263" s="5"/>
      <c r="F263" s="5"/>
      <c r="G263" s="5"/>
      <c r="H263" s="5"/>
      <c r="I263" s="5"/>
    </row>
    <row r="264" spans="1:9" s="4" customFormat="1">
      <c r="A264" s="10" t="s">
        <v>6</v>
      </c>
      <c r="B264" s="10"/>
      <c r="C264" s="10"/>
      <c r="D264" s="14" t="s">
        <v>32</v>
      </c>
      <c r="E264" s="5"/>
      <c r="F264" s="5"/>
      <c r="G264" s="5"/>
      <c r="H264" s="5"/>
      <c r="I264" s="5"/>
    </row>
    <row r="265" spans="1:9" s="4" customFormat="1" ht="13.5" thickBot="1">
      <c r="A265" s="10" t="s">
        <v>17</v>
      </c>
      <c r="B265" s="10"/>
      <c r="C265" s="10"/>
      <c r="D265" s="25" t="s">
        <v>9</v>
      </c>
      <c r="E265" s="5"/>
      <c r="F265" s="5"/>
      <c r="G265" s="5"/>
      <c r="H265" s="5"/>
    </row>
    <row r="266" spans="1:9" s="4" customFormat="1" ht="39.5" thickBot="1">
      <c r="A266" s="26" t="s">
        <v>18</v>
      </c>
      <c r="B266" s="48" t="s">
        <v>19</v>
      </c>
      <c r="C266" s="27" t="s">
        <v>20</v>
      </c>
      <c r="D266" s="26" t="s">
        <v>31</v>
      </c>
      <c r="E266" s="26" t="s">
        <v>21</v>
      </c>
      <c r="F266" s="28" t="s">
        <v>22</v>
      </c>
      <c r="G266" s="28" t="s">
        <v>35</v>
      </c>
      <c r="H266" s="26" t="s">
        <v>12</v>
      </c>
      <c r="I266" s="29" t="s">
        <v>13</v>
      </c>
    </row>
    <row r="267" spans="1:9" s="4" customFormat="1">
      <c r="A267" s="30"/>
      <c r="B267" s="49"/>
      <c r="C267" s="49" t="s">
        <v>938</v>
      </c>
      <c r="D267" s="31" t="s">
        <v>32</v>
      </c>
      <c r="E267" s="31" t="s">
        <v>26</v>
      </c>
      <c r="F267" s="31" t="s">
        <v>27</v>
      </c>
      <c r="G267" s="31"/>
      <c r="H267" s="32">
        <v>0</v>
      </c>
      <c r="I267" s="18">
        <v>0</v>
      </c>
    </row>
    <row r="268" spans="1:9" s="4" customFormat="1">
      <c r="A268" s="34"/>
      <c r="B268" s="34"/>
      <c r="C268" s="34" t="s">
        <v>938</v>
      </c>
      <c r="D268" s="35" t="s">
        <v>32</v>
      </c>
      <c r="E268" s="35" t="s">
        <v>26</v>
      </c>
      <c r="F268" s="35" t="s">
        <v>27</v>
      </c>
      <c r="G268" s="35"/>
      <c r="H268" s="32">
        <v>0</v>
      </c>
      <c r="I268" s="33">
        <v>0</v>
      </c>
    </row>
    <row r="269" spans="1:9" s="4" customFormat="1">
      <c r="A269" s="34"/>
      <c r="B269" s="34"/>
      <c r="C269" s="34" t="s">
        <v>938</v>
      </c>
      <c r="D269" s="35" t="s">
        <v>32</v>
      </c>
      <c r="E269" s="35" t="s">
        <v>26</v>
      </c>
      <c r="F269" s="35" t="s">
        <v>27</v>
      </c>
      <c r="G269" s="35"/>
      <c r="H269" s="32">
        <v>0</v>
      </c>
      <c r="I269" s="33">
        <v>0</v>
      </c>
    </row>
    <row r="270" spans="1:9" s="4" customFormat="1">
      <c r="A270" s="34"/>
      <c r="B270" s="34"/>
      <c r="C270" s="34" t="s">
        <v>938</v>
      </c>
      <c r="D270" s="35" t="s">
        <v>32</v>
      </c>
      <c r="E270" s="35" t="s">
        <v>26</v>
      </c>
      <c r="F270" s="35" t="s">
        <v>27</v>
      </c>
      <c r="G270" s="35"/>
      <c r="H270" s="32">
        <v>0</v>
      </c>
      <c r="I270" s="33">
        <v>0</v>
      </c>
    </row>
    <row r="271" spans="1:9" s="4" customFormat="1">
      <c r="A271" s="34"/>
      <c r="B271" s="34"/>
      <c r="C271" s="34" t="s">
        <v>938</v>
      </c>
      <c r="D271" s="35" t="s">
        <v>32</v>
      </c>
      <c r="E271" s="35" t="s">
        <v>26</v>
      </c>
      <c r="F271" s="35" t="s">
        <v>29</v>
      </c>
      <c r="G271" s="35"/>
      <c r="H271" s="32">
        <v>0</v>
      </c>
      <c r="I271" s="33">
        <v>0</v>
      </c>
    </row>
    <row r="272" spans="1:9" s="4" customFormat="1">
      <c r="A272" s="38"/>
      <c r="B272" s="38"/>
      <c r="C272" s="38"/>
      <c r="D272" s="39"/>
      <c r="E272" s="39"/>
      <c r="F272" s="39"/>
      <c r="G272" s="39"/>
      <c r="H272" s="20"/>
      <c r="I272" s="21">
        <v>0</v>
      </c>
    </row>
    <row r="273" spans="1:9" s="4" customFormat="1" ht="13.5" thickBot="1">
      <c r="A273" s="22" t="s">
        <v>942</v>
      </c>
      <c r="B273" s="22"/>
      <c r="C273" s="22"/>
      <c r="D273" s="23"/>
      <c r="E273" s="23"/>
      <c r="F273" s="23"/>
      <c r="G273" s="46">
        <v>0</v>
      </c>
      <c r="H273" s="23">
        <v>0</v>
      </c>
      <c r="I273" s="24">
        <v>0</v>
      </c>
    </row>
    <row r="274" spans="1:9" s="4" customFormat="1" ht="13.5" thickTop="1">
      <c r="A274" s="5"/>
      <c r="B274" s="5"/>
      <c r="C274" s="5"/>
      <c r="D274" s="5"/>
      <c r="E274" s="5"/>
      <c r="F274" s="5"/>
      <c r="G274" s="5"/>
      <c r="H274" s="5"/>
      <c r="I274" s="5"/>
    </row>
    <row r="275" spans="1:9" s="4" customFormat="1">
      <c r="A275" s="10" t="s">
        <v>6</v>
      </c>
      <c r="B275" s="10"/>
      <c r="C275" s="10"/>
      <c r="D275" s="14" t="s">
        <v>33</v>
      </c>
      <c r="E275" s="5"/>
      <c r="F275" s="5"/>
      <c r="G275" s="5"/>
      <c r="H275" s="5"/>
      <c r="I275" s="5"/>
    </row>
    <row r="276" spans="1:9" s="4" customFormat="1" ht="13.5" thickBot="1">
      <c r="A276" s="10" t="s">
        <v>17</v>
      </c>
      <c r="B276" s="10"/>
      <c r="C276" s="10"/>
      <c r="D276" s="25" t="s">
        <v>9</v>
      </c>
      <c r="E276" s="5"/>
      <c r="F276" s="5"/>
      <c r="G276" s="5"/>
      <c r="H276" s="5"/>
    </row>
    <row r="277" spans="1:9" s="4" customFormat="1" ht="39.5" thickBot="1">
      <c r="A277" s="26" t="s">
        <v>18</v>
      </c>
      <c r="B277" s="48" t="s">
        <v>19</v>
      </c>
      <c r="C277" s="27" t="s">
        <v>20</v>
      </c>
      <c r="D277" s="26" t="s">
        <v>31</v>
      </c>
      <c r="E277" s="26" t="s">
        <v>21</v>
      </c>
      <c r="F277" s="28" t="s">
        <v>22</v>
      </c>
      <c r="G277" s="28" t="s">
        <v>35</v>
      </c>
      <c r="H277" s="26" t="s">
        <v>12</v>
      </c>
      <c r="I277" s="29" t="s">
        <v>13</v>
      </c>
    </row>
    <row r="278" spans="1:9" s="4" customFormat="1">
      <c r="A278" s="30"/>
      <c r="B278" s="49"/>
      <c r="C278" s="49" t="s">
        <v>938</v>
      </c>
      <c r="D278" s="31" t="s">
        <v>33</v>
      </c>
      <c r="E278" s="31" t="s">
        <v>26</v>
      </c>
      <c r="F278" s="31" t="s">
        <v>27</v>
      </c>
      <c r="G278" s="31"/>
      <c r="H278" s="17">
        <v>0</v>
      </c>
      <c r="I278" s="18">
        <v>0</v>
      </c>
    </row>
    <row r="279" spans="1:9">
      <c r="A279" s="34"/>
      <c r="B279" s="34"/>
      <c r="C279" s="34" t="s">
        <v>938</v>
      </c>
      <c r="D279" s="35" t="s">
        <v>33</v>
      </c>
      <c r="E279" s="35" t="s">
        <v>28</v>
      </c>
      <c r="F279" s="35" t="s">
        <v>27</v>
      </c>
      <c r="G279" s="35"/>
      <c r="H279" s="32">
        <v>0</v>
      </c>
      <c r="I279" s="33">
        <v>0</v>
      </c>
    </row>
    <row r="280" spans="1:9">
      <c r="A280" s="34"/>
      <c r="B280" s="40"/>
      <c r="C280" s="40" t="s">
        <v>938</v>
      </c>
      <c r="D280" s="35" t="s">
        <v>33</v>
      </c>
      <c r="E280" s="35" t="s">
        <v>26</v>
      </c>
      <c r="F280" s="35" t="s">
        <v>27</v>
      </c>
      <c r="G280" s="37"/>
      <c r="H280" s="36">
        <v>0</v>
      </c>
      <c r="I280" s="33">
        <v>0</v>
      </c>
    </row>
    <row r="281" spans="1:9">
      <c r="A281" s="34"/>
      <c r="B281" s="40"/>
      <c r="C281" s="40" t="s">
        <v>938</v>
      </c>
      <c r="D281" s="37" t="s">
        <v>33</v>
      </c>
      <c r="E281" s="35" t="s">
        <v>28</v>
      </c>
      <c r="F281" s="35" t="s">
        <v>27</v>
      </c>
      <c r="G281" s="37"/>
      <c r="H281" s="36">
        <v>0</v>
      </c>
      <c r="I281" s="33">
        <v>0</v>
      </c>
    </row>
    <row r="282" spans="1:9">
      <c r="A282" s="34"/>
      <c r="B282" s="40"/>
      <c r="C282" s="40" t="s">
        <v>938</v>
      </c>
      <c r="D282" s="35" t="s">
        <v>33</v>
      </c>
      <c r="E282" s="35" t="s">
        <v>26</v>
      </c>
      <c r="F282" s="35" t="s">
        <v>27</v>
      </c>
      <c r="G282" s="37"/>
      <c r="H282" s="36">
        <v>0</v>
      </c>
      <c r="I282" s="33">
        <v>0</v>
      </c>
    </row>
    <row r="283" spans="1:9">
      <c r="A283" s="34"/>
      <c r="B283" s="40"/>
      <c r="C283" s="40" t="s">
        <v>938</v>
      </c>
      <c r="D283" s="37" t="s">
        <v>33</v>
      </c>
      <c r="E283" s="35" t="s">
        <v>28</v>
      </c>
      <c r="F283" s="35" t="s">
        <v>27</v>
      </c>
      <c r="G283" s="37"/>
      <c r="H283" s="36">
        <v>0</v>
      </c>
      <c r="I283" s="33">
        <v>0</v>
      </c>
    </row>
    <row r="284" spans="1:9">
      <c r="A284" s="34"/>
      <c r="B284" s="40"/>
      <c r="C284" s="40" t="s">
        <v>938</v>
      </c>
      <c r="D284" s="35" t="s">
        <v>33</v>
      </c>
      <c r="E284" s="35" t="s">
        <v>26</v>
      </c>
      <c r="F284" s="35" t="s">
        <v>27</v>
      </c>
      <c r="G284" s="37"/>
      <c r="H284" s="36">
        <v>0</v>
      </c>
      <c r="I284" s="33">
        <v>0</v>
      </c>
    </row>
    <row r="285" spans="1:9">
      <c r="A285" s="34"/>
      <c r="B285" s="40"/>
      <c r="C285" s="40" t="s">
        <v>938</v>
      </c>
      <c r="D285" s="37" t="s">
        <v>33</v>
      </c>
      <c r="E285" s="35" t="s">
        <v>28</v>
      </c>
      <c r="F285" s="35" t="s">
        <v>27</v>
      </c>
      <c r="G285" s="37"/>
      <c r="H285" s="36">
        <v>0</v>
      </c>
      <c r="I285" s="33">
        <v>0</v>
      </c>
    </row>
    <row r="286" spans="1:9">
      <c r="A286" s="38"/>
      <c r="B286" s="38"/>
      <c r="C286" s="38"/>
      <c r="D286" s="39"/>
      <c r="E286" s="39"/>
      <c r="F286" s="35"/>
      <c r="G286" s="37"/>
      <c r="H286" s="20"/>
      <c r="I286" s="21">
        <v>0</v>
      </c>
    </row>
    <row r="287" spans="1:9" ht="13.5" thickBot="1">
      <c r="A287" s="22" t="s">
        <v>943</v>
      </c>
      <c r="B287" s="22"/>
      <c r="C287" s="22"/>
      <c r="D287" s="23"/>
      <c r="E287" s="23"/>
      <c r="F287" s="23"/>
      <c r="G287" s="46">
        <v>0</v>
      </c>
      <c r="H287" s="23">
        <v>0</v>
      </c>
      <c r="I287" s="24">
        <v>0</v>
      </c>
    </row>
    <row r="288" spans="1:9" ht="14" thickTop="1" thickBot="1"/>
    <row r="289" spans="1:9" s="4" customFormat="1" ht="14" thickTop="1" thickBot="1">
      <c r="A289" s="41" t="s">
        <v>34</v>
      </c>
      <c r="B289" s="41"/>
      <c r="C289" s="41"/>
      <c r="D289" s="42"/>
      <c r="E289" s="42"/>
      <c r="F289" s="42"/>
      <c r="G289" s="47">
        <v>2101449.8963803104</v>
      </c>
      <c r="H289" s="42">
        <v>15422279.130000003</v>
      </c>
      <c r="I289" s="43">
        <v>0.99999999999999978</v>
      </c>
    </row>
    <row r="290" spans="1:9" s="4" customFormat="1" ht="13.5" thickTop="1">
      <c r="A290" s="5"/>
      <c r="B290" s="5"/>
      <c r="C290" s="5"/>
      <c r="D290" s="5"/>
      <c r="E290" s="5"/>
      <c r="F290" s="5"/>
      <c r="G290" s="5"/>
      <c r="H290" s="5"/>
      <c r="I290" s="5"/>
    </row>
  </sheetData>
  <mergeCells count="11">
    <mergeCell ref="H8:I8"/>
    <mergeCell ref="D12:E12"/>
    <mergeCell ref="F12:G12"/>
    <mergeCell ref="D13:E13"/>
    <mergeCell ref="F13:G13"/>
    <mergeCell ref="D15:E15"/>
    <mergeCell ref="F15:G15"/>
    <mergeCell ref="D16:E16"/>
    <mergeCell ref="F16:G16"/>
    <mergeCell ref="D14:E14"/>
    <mergeCell ref="F14:G14"/>
  </mergeCells>
  <conditionalFormatting sqref="G28 G262 G273 G287 G289">
    <cfRule type="cellIs" dxfId="1" priority="11" operator="lessThan">
      <formula>0</formula>
    </cfRule>
  </conditionalFormatting>
  <conditionalFormatting sqref="H1:H1048576">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Explanatory Notes</vt:lpstr>
      <vt:lpstr>YourChoice Moderate Pens</vt:lpstr>
      <vt:lpstr>YourChoice Direct Cash Hub</vt:lpstr>
      <vt:lpstr>YourChoice Direct Managed Funds</vt:lpstr>
      <vt:lpstr>YourChoice Direct SMA</vt:lpstr>
      <vt:lpstr>YourChoice Direct Equities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Inga Czudek</cp:lastModifiedBy>
  <dcterms:created xsi:type="dcterms:W3CDTF">2022-03-04T01:04:39Z</dcterms:created>
  <dcterms:modified xsi:type="dcterms:W3CDTF">2025-03-31T06:39:51Z</dcterms:modified>
</cp:coreProperties>
</file>